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G:\Users\Armande\Bureau\"/>
    </mc:Choice>
  </mc:AlternateContent>
  <xr:revisionPtr revIDLastSave="0" documentId="13_ncr:1_{5A543845-FAAD-494D-9302-250616489734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tats" sheetId="1" r:id="rId1"/>
    <sheet name="Results Table" sheetId="2" r:id="rId2"/>
  </sheets>
  <definedNames>
    <definedName name="_xlnm._FilterDatabase" localSheetId="1" hidden="1">'Results Table'!$A$1:$G$237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37" i="1" l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I4" i="1"/>
  <c r="AI3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C3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AK37" i="1" l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4" i="1"/>
  <c r="AK3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AJ3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  <c r="AH3" i="1"/>
  <c r="AE37" i="1"/>
  <c r="AD37" i="1"/>
  <c r="AB37" i="1"/>
  <c r="AC37" i="1" s="1"/>
  <c r="AE36" i="1"/>
  <c r="AD36" i="1"/>
  <c r="AB36" i="1"/>
  <c r="AC36" i="1" s="1"/>
  <c r="AE35" i="1"/>
  <c r="AD35" i="1"/>
  <c r="AB35" i="1"/>
  <c r="AC35" i="1" s="1"/>
  <c r="AE34" i="1"/>
  <c r="AD34" i="1"/>
  <c r="AB34" i="1"/>
  <c r="AC34" i="1" s="1"/>
  <c r="AE33" i="1"/>
  <c r="AD33" i="1"/>
  <c r="AB33" i="1"/>
  <c r="AC33" i="1" s="1"/>
  <c r="AE32" i="1"/>
  <c r="AD32" i="1"/>
  <c r="AB32" i="1"/>
  <c r="AC32" i="1" s="1"/>
  <c r="AE19" i="1"/>
  <c r="AD19" i="1"/>
  <c r="AB19" i="1"/>
  <c r="AE18" i="1"/>
  <c r="AD18" i="1"/>
  <c r="AB18" i="1"/>
  <c r="AE17" i="1"/>
  <c r="AD17" i="1"/>
  <c r="AB17" i="1"/>
  <c r="AE16" i="1"/>
  <c r="AD16" i="1"/>
  <c r="AB16" i="1"/>
  <c r="AE15" i="1"/>
  <c r="AD15" i="1"/>
  <c r="AB15" i="1"/>
  <c r="AE14" i="1"/>
  <c r="AD14" i="1"/>
  <c r="AB14" i="1"/>
  <c r="AE13" i="1"/>
  <c r="AD13" i="1"/>
  <c r="AB13" i="1"/>
  <c r="AE12" i="1"/>
  <c r="AD12" i="1"/>
  <c r="AB12" i="1"/>
  <c r="AE11" i="1"/>
  <c r="AD11" i="1"/>
  <c r="AB11" i="1"/>
  <c r="AE10" i="1"/>
  <c r="AD10" i="1"/>
  <c r="AB10" i="1"/>
  <c r="AE9" i="1"/>
  <c r="AD9" i="1"/>
  <c r="AB9" i="1"/>
  <c r="AE8" i="1"/>
  <c r="AD8" i="1"/>
  <c r="AB8" i="1"/>
  <c r="AE7" i="1"/>
  <c r="AD7" i="1"/>
  <c r="AB7" i="1"/>
  <c r="AE6" i="1"/>
  <c r="AD6" i="1"/>
  <c r="AB6" i="1"/>
  <c r="AE5" i="1"/>
  <c r="AD5" i="1"/>
  <c r="AB5" i="1"/>
  <c r="AE4" i="1"/>
  <c r="AD4" i="1"/>
  <c r="AB4" i="1"/>
  <c r="AE3" i="1"/>
  <c r="AD3" i="1"/>
  <c r="AB3" i="1"/>
  <c r="Y31" i="1"/>
  <c r="X31" i="1"/>
  <c r="V31" i="1"/>
  <c r="Y30" i="1"/>
  <c r="X30" i="1"/>
  <c r="V30" i="1"/>
  <c r="Y29" i="1"/>
  <c r="X29" i="1"/>
  <c r="V29" i="1"/>
  <c r="Y28" i="1"/>
  <c r="X28" i="1"/>
  <c r="V28" i="1"/>
  <c r="Y27" i="1"/>
  <c r="X27" i="1"/>
  <c r="V27" i="1"/>
  <c r="Y26" i="1"/>
  <c r="X26" i="1"/>
  <c r="V26" i="1"/>
  <c r="Y25" i="1"/>
  <c r="X25" i="1"/>
  <c r="V25" i="1"/>
  <c r="Y24" i="1"/>
  <c r="X24" i="1"/>
  <c r="V24" i="1"/>
  <c r="Y23" i="1"/>
  <c r="X23" i="1"/>
  <c r="V23" i="1"/>
  <c r="Y22" i="1"/>
  <c r="X22" i="1"/>
  <c r="V22" i="1"/>
  <c r="Y21" i="1"/>
  <c r="X21" i="1"/>
  <c r="V21" i="1"/>
  <c r="Y20" i="1"/>
  <c r="X20" i="1"/>
  <c r="V20" i="1"/>
  <c r="Y19" i="1"/>
  <c r="X19" i="1"/>
  <c r="V19" i="1"/>
  <c r="Y18" i="1"/>
  <c r="X18" i="1"/>
  <c r="V18" i="1"/>
  <c r="Y17" i="1"/>
  <c r="X17" i="1"/>
  <c r="V17" i="1"/>
  <c r="Y16" i="1"/>
  <c r="X16" i="1"/>
  <c r="V16" i="1"/>
  <c r="Y15" i="1"/>
  <c r="X15" i="1"/>
  <c r="V15" i="1"/>
  <c r="Y14" i="1"/>
  <c r="X14" i="1"/>
  <c r="V14" i="1"/>
  <c r="Y13" i="1"/>
  <c r="X13" i="1"/>
  <c r="V13" i="1"/>
  <c r="Y12" i="1"/>
  <c r="X12" i="1"/>
  <c r="V12" i="1"/>
  <c r="Y11" i="1"/>
  <c r="X11" i="1"/>
  <c r="V11" i="1"/>
  <c r="Y10" i="1"/>
  <c r="X10" i="1"/>
  <c r="V10" i="1"/>
  <c r="Y9" i="1"/>
  <c r="X9" i="1"/>
  <c r="V9" i="1"/>
  <c r="Y8" i="1"/>
  <c r="X8" i="1"/>
  <c r="V8" i="1"/>
  <c r="Y7" i="1"/>
  <c r="X7" i="1"/>
  <c r="V7" i="1"/>
  <c r="Y6" i="1"/>
  <c r="X6" i="1"/>
  <c r="V6" i="1"/>
  <c r="Y5" i="1"/>
  <c r="X5" i="1"/>
  <c r="V5" i="1"/>
  <c r="Y4" i="1"/>
  <c r="X4" i="1"/>
  <c r="V4" i="1"/>
  <c r="Y3" i="1"/>
  <c r="X3" i="1"/>
  <c r="V3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S18" i="1"/>
  <c r="R18" i="1"/>
  <c r="S17" i="1"/>
  <c r="R17" i="1"/>
  <c r="S16" i="1"/>
  <c r="R16" i="1"/>
  <c r="S15" i="1"/>
  <c r="R15" i="1"/>
  <c r="S14" i="1"/>
  <c r="R14" i="1"/>
  <c r="S13" i="1"/>
  <c r="R13" i="1"/>
  <c r="S12" i="1"/>
  <c r="R12" i="1"/>
  <c r="S11" i="1"/>
  <c r="R11" i="1"/>
  <c r="S10" i="1"/>
  <c r="R10" i="1"/>
  <c r="S9" i="1"/>
  <c r="R9" i="1"/>
  <c r="S8" i="1"/>
  <c r="R8" i="1"/>
  <c r="S7" i="1"/>
  <c r="R7" i="1"/>
  <c r="S6" i="1"/>
  <c r="R6" i="1"/>
  <c r="S5" i="1"/>
  <c r="R5" i="1"/>
  <c r="S4" i="1"/>
  <c r="R4" i="1"/>
  <c r="S3" i="1"/>
  <c r="R3" i="1"/>
  <c r="P3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N25" i="1"/>
  <c r="N24" i="1"/>
  <c r="N23" i="1"/>
  <c r="N22" i="1"/>
  <c r="AF22" i="1" s="1"/>
  <c r="N21" i="1"/>
  <c r="N20" i="1"/>
  <c r="N19" i="1"/>
  <c r="N18" i="1"/>
  <c r="AF18" i="1" s="1"/>
  <c r="N17" i="1"/>
  <c r="N16" i="1"/>
  <c r="N15" i="1"/>
  <c r="N14" i="1"/>
  <c r="AF14" i="1" s="1"/>
  <c r="N13" i="1"/>
  <c r="N12" i="1"/>
  <c r="N11" i="1"/>
  <c r="N10" i="1"/>
  <c r="AF10" i="1" s="1"/>
  <c r="N9" i="1"/>
  <c r="N8" i="1"/>
  <c r="N7" i="1"/>
  <c r="N6" i="1"/>
  <c r="AF6" i="1" s="1"/>
  <c r="N5" i="1"/>
  <c r="N4" i="1"/>
  <c r="N3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Z37" i="1"/>
  <c r="Z36" i="1"/>
  <c r="AF36" i="1" s="1"/>
  <c r="Z35" i="1"/>
  <c r="Z34" i="1"/>
  <c r="Z33" i="1"/>
  <c r="Z32" i="1"/>
  <c r="Z19" i="1"/>
  <c r="Z18" i="1"/>
  <c r="Z17" i="1"/>
  <c r="AF17" i="1" s="1"/>
  <c r="Z16" i="1"/>
  <c r="Z15" i="1"/>
  <c r="Z14" i="1"/>
  <c r="Z13" i="1"/>
  <c r="Z12" i="1"/>
  <c r="Z11" i="1"/>
  <c r="Z10" i="1"/>
  <c r="Z9" i="1"/>
  <c r="AF9" i="1" s="1"/>
  <c r="Z8" i="1"/>
  <c r="Z7" i="1"/>
  <c r="Z6" i="1"/>
  <c r="Z5" i="1"/>
  <c r="Z4" i="1"/>
  <c r="Z3" i="1"/>
  <c r="T31" i="1"/>
  <c r="T30" i="1"/>
  <c r="AF30" i="1" s="1"/>
  <c r="T29" i="1"/>
  <c r="T28" i="1"/>
  <c r="AF28" i="1" s="1"/>
  <c r="T27" i="1"/>
  <c r="T26" i="1"/>
  <c r="AF26" i="1" s="1"/>
  <c r="T25" i="1"/>
  <c r="T24" i="1"/>
  <c r="AF24" i="1" s="1"/>
  <c r="T23" i="1"/>
  <c r="T22" i="1"/>
  <c r="T21" i="1"/>
  <c r="T20" i="1"/>
  <c r="AF20" i="1" s="1"/>
  <c r="T19" i="1"/>
  <c r="T18" i="1"/>
  <c r="T17" i="1"/>
  <c r="T16" i="1"/>
  <c r="AF16" i="1" s="1"/>
  <c r="T15" i="1"/>
  <c r="T14" i="1"/>
  <c r="T13" i="1"/>
  <c r="T12" i="1"/>
  <c r="AF12" i="1" s="1"/>
  <c r="T11" i="1"/>
  <c r="T10" i="1"/>
  <c r="T9" i="1"/>
  <c r="T8" i="1"/>
  <c r="AF8" i="1" s="1"/>
  <c r="T7" i="1"/>
  <c r="T6" i="1"/>
  <c r="T5" i="1"/>
  <c r="T4" i="1"/>
  <c r="AF4" i="1" s="1"/>
  <c r="T3" i="1"/>
  <c r="AF23" i="1"/>
  <c r="AF19" i="1"/>
  <c r="AF15" i="1"/>
  <c r="AF11" i="1"/>
  <c r="AF7" i="1"/>
  <c r="AF37" i="1"/>
  <c r="AF35" i="1"/>
  <c r="AF34" i="1"/>
  <c r="AF33" i="1"/>
  <c r="AF32" i="1"/>
  <c r="AF31" i="1"/>
  <c r="AF29" i="1"/>
  <c r="AF27" i="1"/>
  <c r="AF25" i="1"/>
  <c r="AF21" i="1"/>
  <c r="AF13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B19" i="1"/>
  <c r="G19" i="1" s="1"/>
  <c r="B18" i="1"/>
  <c r="G18" i="1" s="1"/>
  <c r="B17" i="1"/>
  <c r="F17" i="1" s="1"/>
  <c r="B16" i="1"/>
  <c r="F16" i="1" s="1"/>
  <c r="B15" i="1"/>
  <c r="G15" i="1" s="1"/>
  <c r="B14" i="1"/>
  <c r="G14" i="1" s="1"/>
  <c r="B13" i="1"/>
  <c r="F13" i="1" s="1"/>
  <c r="B12" i="1"/>
  <c r="F12" i="1" s="1"/>
  <c r="B11" i="1"/>
  <c r="G11" i="1" s="1"/>
  <c r="B10" i="1"/>
  <c r="G10" i="1" s="1"/>
  <c r="B9" i="1"/>
  <c r="F9" i="1" s="1"/>
  <c r="B8" i="1"/>
  <c r="F8" i="1" s="1"/>
  <c r="B7" i="1"/>
  <c r="G7" i="1" s="1"/>
  <c r="B6" i="1"/>
  <c r="G6" i="1" s="1"/>
  <c r="B5" i="1"/>
  <c r="F5" i="1" s="1"/>
  <c r="B4" i="1"/>
  <c r="F4" i="1" s="1"/>
  <c r="B3" i="1"/>
  <c r="G3" i="1" s="1"/>
  <c r="AF5" i="1" l="1"/>
  <c r="AF3" i="1"/>
  <c r="F6" i="1"/>
  <c r="G4" i="1"/>
  <c r="F10" i="1"/>
  <c r="G8" i="1"/>
  <c r="F14" i="1"/>
  <c r="G12" i="1"/>
  <c r="F18" i="1"/>
  <c r="G16" i="1"/>
  <c r="F7" i="1"/>
  <c r="F11" i="1"/>
  <c r="F15" i="1"/>
  <c r="F19" i="1"/>
  <c r="G5" i="1"/>
  <c r="G9" i="1"/>
  <c r="G13" i="1"/>
  <c r="G17" i="1"/>
  <c r="F3" i="1"/>
</calcChain>
</file>

<file path=xl/sharedStrings.xml><?xml version="1.0" encoding="utf-8"?>
<sst xmlns="http://schemas.openxmlformats.org/spreadsheetml/2006/main" count="984" uniqueCount="187">
  <si>
    <t>Credicor</t>
  </si>
  <si>
    <t>Ecoline</t>
  </si>
  <si>
    <t>Helion</t>
  </si>
  <si>
    <t>Mining Guild</t>
  </si>
  <si>
    <t>Interplanetary Cinematics</t>
  </si>
  <si>
    <t>Inventrix</t>
  </si>
  <si>
    <t>Phobolog</t>
  </si>
  <si>
    <t>Tharsis Republic</t>
  </si>
  <si>
    <t>Thorgate</t>
  </si>
  <si>
    <t>United Nations Mars Initiative</t>
  </si>
  <si>
    <t>Teractor</t>
  </si>
  <si>
    <t>Saturn Systems</t>
  </si>
  <si>
    <t>Cheung Shing Mars</t>
  </si>
  <si>
    <t>Point Luna</t>
  </si>
  <si>
    <t>Robinson Industries</t>
  </si>
  <si>
    <t>Valley Trust</t>
  </si>
  <si>
    <t>Vitor</t>
  </si>
  <si>
    <t>Played</t>
  </si>
  <si>
    <t>Win</t>
  </si>
  <si>
    <t>Andres</t>
  </si>
  <si>
    <t>Jeremy</t>
  </si>
  <si>
    <t>Andrieu</t>
  </si>
  <si>
    <t>Johanna</t>
  </si>
  <si>
    <t>Aubourg</t>
  </si>
  <si>
    <t>Ludovic</t>
  </si>
  <si>
    <t>Bakira</t>
  </si>
  <si>
    <t>Michaël</t>
  </si>
  <si>
    <t>Ballerini</t>
  </si>
  <si>
    <t>Sylvain</t>
  </si>
  <si>
    <t>Bazin</t>
  </si>
  <si>
    <t>Corentin</t>
  </si>
  <si>
    <t>Beckermann</t>
  </si>
  <si>
    <t>Maxime</t>
  </si>
  <si>
    <t>Bennani</t>
  </si>
  <si>
    <t>Raphaël</t>
  </si>
  <si>
    <t>Bianco</t>
  </si>
  <si>
    <t>Thomas</t>
  </si>
  <si>
    <t>Blanchard</t>
  </si>
  <si>
    <t>Brian</t>
  </si>
  <si>
    <t>Boltz</t>
  </si>
  <si>
    <t>Louis</t>
  </si>
  <si>
    <t>Boudignon</t>
  </si>
  <si>
    <t>Colin</t>
  </si>
  <si>
    <t>Boulot</t>
  </si>
  <si>
    <t>Olivier</t>
  </si>
  <si>
    <t>Castaingts</t>
  </si>
  <si>
    <t>Chaffiot</t>
  </si>
  <si>
    <t>Erwan</t>
  </si>
  <si>
    <t>Chaillou</t>
  </si>
  <si>
    <t>Vincent</t>
  </si>
  <si>
    <t>Condamin</t>
  </si>
  <si>
    <t>Courtois</t>
  </si>
  <si>
    <t>Lisa</t>
  </si>
  <si>
    <t>Daphinet</t>
  </si>
  <si>
    <t>Matthieu</t>
  </si>
  <si>
    <t>Devin</t>
  </si>
  <si>
    <t>Audrey</t>
  </si>
  <si>
    <t>Di Prizio</t>
  </si>
  <si>
    <t>Dodo</t>
  </si>
  <si>
    <t>Grégory</t>
  </si>
  <si>
    <t>Drugeon</t>
  </si>
  <si>
    <t>Anaïs</t>
  </si>
  <si>
    <t>El Ayeb</t>
  </si>
  <si>
    <t>Salem</t>
  </si>
  <si>
    <t>Fafet</t>
  </si>
  <si>
    <t>Irina</t>
  </si>
  <si>
    <t>Frey</t>
  </si>
  <si>
    <t>Pierre</t>
  </si>
  <si>
    <t>Frottier</t>
  </si>
  <si>
    <t>Julie</t>
  </si>
  <si>
    <t>Germain</t>
  </si>
  <si>
    <t>Cédric</t>
  </si>
  <si>
    <t>Gerol</t>
  </si>
  <si>
    <t>Jessica</t>
  </si>
  <si>
    <t>Gilares</t>
  </si>
  <si>
    <t>Yannick</t>
  </si>
  <si>
    <t>Gosse</t>
  </si>
  <si>
    <t>Gradwohl</t>
  </si>
  <si>
    <t>Edouard</t>
  </si>
  <si>
    <t>Gransagne</t>
  </si>
  <si>
    <t>Arnaud</t>
  </si>
  <si>
    <t>Grin</t>
  </si>
  <si>
    <t>Alexandre</t>
  </si>
  <si>
    <t>Jermann</t>
  </si>
  <si>
    <t>Tim</t>
  </si>
  <si>
    <t>Jules</t>
  </si>
  <si>
    <t>Damien</t>
  </si>
  <si>
    <t>Lamerant</t>
  </si>
  <si>
    <t>Lecoq</t>
  </si>
  <si>
    <t>Kevin</t>
  </si>
  <si>
    <t>Legrand</t>
  </si>
  <si>
    <t>Julien</t>
  </si>
  <si>
    <t>Lehallier</t>
  </si>
  <si>
    <t>Guillaume</t>
  </si>
  <si>
    <t>Lepage</t>
  </si>
  <si>
    <t>Fabrice</t>
  </si>
  <si>
    <t>Levy</t>
  </si>
  <si>
    <t>Loaec</t>
  </si>
  <si>
    <t>Nadége</t>
  </si>
  <si>
    <t>Logan</t>
  </si>
  <si>
    <t>Peter</t>
  </si>
  <si>
    <t>Monteiro</t>
  </si>
  <si>
    <t>Cecilia</t>
  </si>
  <si>
    <t>Mounic</t>
  </si>
  <si>
    <t>Jérôme</t>
  </si>
  <si>
    <t>Ochier</t>
  </si>
  <si>
    <t>Benjamin</t>
  </si>
  <si>
    <t>Payen</t>
  </si>
  <si>
    <t>Xavier</t>
  </si>
  <si>
    <t>Pelouse</t>
  </si>
  <si>
    <t>Benoît</t>
  </si>
  <si>
    <t>Peroumal</t>
  </si>
  <si>
    <t>Charles</t>
  </si>
  <si>
    <t>Pham</t>
  </si>
  <si>
    <t>Thanh Son</t>
  </si>
  <si>
    <t>Premel</t>
  </si>
  <si>
    <t>Patrice</t>
  </si>
  <si>
    <t>Puskas</t>
  </si>
  <si>
    <t>Regnier</t>
  </si>
  <si>
    <t>Rougeault</t>
  </si>
  <si>
    <t>Camille</t>
  </si>
  <si>
    <t>Roussel</t>
  </si>
  <si>
    <t>Saadoudi</t>
  </si>
  <si>
    <t>Mehdi</t>
  </si>
  <si>
    <t>Sainrat</t>
  </si>
  <si>
    <t>Sebas</t>
  </si>
  <si>
    <t>Andrew</t>
  </si>
  <si>
    <t>Sellier</t>
  </si>
  <si>
    <t>Lucas</t>
  </si>
  <si>
    <t>Viarouge</t>
  </si>
  <si>
    <t>Marceau</t>
  </si>
  <si>
    <t>Vidalenc</t>
  </si>
  <si>
    <t>Laureline</t>
  </si>
  <si>
    <t>Zhou</t>
  </si>
  <si>
    <t>David</t>
  </si>
  <si>
    <t>Clément</t>
  </si>
  <si>
    <t>Nom</t>
  </si>
  <si>
    <t>Prénom</t>
  </si>
  <si>
    <t>Corporation</t>
  </si>
  <si>
    <t>Ronde</t>
  </si>
  <si>
    <t>Classement</t>
  </si>
  <si>
    <t>Total NT</t>
  </si>
  <si>
    <t>Table</t>
  </si>
  <si>
    <t>Top 16</t>
  </si>
  <si>
    <t>Top 8</t>
  </si>
  <si>
    <t>Top 4</t>
  </si>
  <si>
    <t>Qualif R1</t>
  </si>
  <si>
    <t>A</t>
  </si>
  <si>
    <t>B</t>
  </si>
  <si>
    <t>Qualif R2</t>
  </si>
  <si>
    <t>Polyphemos</t>
  </si>
  <si>
    <t>Arklight</t>
  </si>
  <si>
    <t>Colonies</t>
  </si>
  <si>
    <t>Aridor</t>
  </si>
  <si>
    <t>Poseidon</t>
  </si>
  <si>
    <t>Storm Craft Incorporated</t>
  </si>
  <si>
    <t>Venus</t>
  </si>
  <si>
    <t>Aphrodite</t>
  </si>
  <si>
    <t>Celestic</t>
  </si>
  <si>
    <t>Manutech</t>
  </si>
  <si>
    <t>Morning Start Inc.</t>
  </si>
  <si>
    <t>Viron</t>
  </si>
  <si>
    <t>Turmoil</t>
  </si>
  <si>
    <t>Lakefront Resorts</t>
  </si>
  <si>
    <t>Pristar</t>
  </si>
  <si>
    <t>Septem Tribus</t>
  </si>
  <si>
    <t>Terralabs Research</t>
  </si>
  <si>
    <t>Utopia Invest</t>
  </si>
  <si>
    <t>Promos</t>
  </si>
  <si>
    <t>Factorum</t>
  </si>
  <si>
    <t>Mons Insurance</t>
  </si>
  <si>
    <t>Philares</t>
  </si>
  <si>
    <t>Arcadian Communities</t>
  </si>
  <si>
    <t>Recyclon</t>
  </si>
  <si>
    <t>Splice Tactical Genomics</t>
  </si>
  <si>
    <t>Day 1</t>
  </si>
  <si>
    <t>Trials</t>
  </si>
  <si>
    <t>Total</t>
  </si>
  <si>
    <t>Av. Rank</t>
  </si>
  <si>
    <t>Av. NT</t>
  </si>
  <si>
    <t>/ 48</t>
  </si>
  <si>
    <t>/ 4</t>
  </si>
  <si>
    <t>/ 2</t>
  </si>
  <si>
    <t>/ 1</t>
  </si>
  <si>
    <t>/ 57</t>
  </si>
  <si>
    <t>/ 3</t>
  </si>
  <si>
    <t>Base + Prelude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</si>
</sst>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8"/>
      <name val="Calibri"/>
      <family val="2"/>
      <scheme val="minor"/>
    </font>
    <font>
      <sz val="11"/>
      <color theme="1"/>
      <name val="Prototype"/>
    </font>
    <font>
      <sz val="10"/>
      <color theme="1"/>
      <name val="Prototype"/>
    </font>
    <font>
      <b/>
      <sz val="10"/>
      <color theme="1"/>
      <name val="Prototype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left" vertical="center"/>
    </xf>
    <xf numFmtId="9" fontId="6" fillId="2" borderId="3" xfId="1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9" fontId="6" fillId="2" borderId="3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left" vertical="center"/>
    </xf>
    <xf numFmtId="2" fontId="5" fillId="3" borderId="1" xfId="0" applyNumberFormat="1" applyFont="1" applyFill="1" applyBorder="1" applyAlignment="1">
      <alignment horizontal="center" vertical="center"/>
    </xf>
    <xf numFmtId="9" fontId="6" fillId="3" borderId="3" xfId="1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left" vertical="center"/>
    </xf>
    <xf numFmtId="9" fontId="6" fillId="4" borderId="3" xfId="1" applyFont="1" applyFill="1" applyBorder="1" applyAlignment="1">
      <alignment horizontal="right" vertical="center"/>
    </xf>
    <xf numFmtId="2" fontId="5" fillId="4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right" vertical="center"/>
    </xf>
    <xf numFmtId="9" fontId="6" fillId="5" borderId="3" xfId="1" applyFont="1" applyFill="1" applyBorder="1" applyAlignment="1">
      <alignment horizontal="right" vertical="center"/>
    </xf>
    <xf numFmtId="1" fontId="5" fillId="5" borderId="1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9">
    <dxf>
      <font>
        <strike val="0"/>
        <outline val="0"/>
        <shadow val="0"/>
        <u val="none"/>
        <vertAlign val="baseline"/>
        <sz val="11"/>
        <color theme="1"/>
        <name val="Prototype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Prototype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Prototype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Prototype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Prototype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Prototype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Prototype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Prototype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Prototype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737EC29-6EDB-4D73-B70E-F5BF3F1BC27E}" name="Tableau1" displayName="Tableau1" ref="A1:G237" totalsRowShown="0" headerRowDxfId="8" dataDxfId="7">
  <autoFilter ref="A1:G237" xr:uid="{924E5F0C-D581-4845-A518-8B4EB571E00F}"/>
  <tableColumns count="7">
    <tableColumn id="1" xr3:uid="{12E3AE12-6C5D-40BA-B09D-77EC68EDB9D9}" name="Nom" dataDxfId="6"/>
    <tableColumn id="2" xr3:uid="{63B0EE38-CECE-4CA7-B379-9D6C917BE9CD}" name="Prénom" dataDxfId="5"/>
    <tableColumn id="3" xr3:uid="{1FE0E780-6059-4CF3-9C46-E00FE2EA71FF}" name="Corporation" dataDxfId="4"/>
    <tableColumn id="4" xr3:uid="{036CEDF5-02AE-4E6B-92DD-3B5E7CC19EE9}" name="Ronde" dataDxfId="3"/>
    <tableColumn id="5" xr3:uid="{465FE6D9-EF87-49E5-8ED1-5D3722B17B9C}" name="Table" dataDxfId="2"/>
    <tableColumn id="6" xr3:uid="{7CE1D267-846C-4383-8240-150EEE041503}" name="Classement" dataDxfId="1"/>
    <tableColumn id="7" xr3:uid="{4AC6633A-7A38-4F29-8598-8C01AB311D08}" name="Total NT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4"/>
  <sheetViews>
    <sheetView tabSelected="1" workbookViewId="0">
      <selection activeCell="AH5" sqref="AH5"/>
    </sheetView>
  </sheetViews>
  <sheetFormatPr baseColWidth="10" defaultColWidth="9.140625" defaultRowHeight="24.95" customHeight="1" x14ac:dyDescent="0.25"/>
  <cols>
    <col min="1" max="1" width="28" style="1" bestFit="1" customWidth="1"/>
    <col min="2" max="5" width="5.7109375" style="1" customWidth="1"/>
    <col min="6" max="7" width="10.7109375" style="1" customWidth="1"/>
    <col min="8" max="10" width="5.7109375" style="1" customWidth="1"/>
    <col min="11" max="11" width="6.28515625" style="1" bestFit="1" customWidth="1"/>
    <col min="12" max="13" width="10.7109375" style="1" customWidth="1"/>
    <col min="14" max="16" width="5.7109375" style="1" customWidth="1"/>
    <col min="17" max="17" width="6.28515625" style="1" bestFit="1" customWidth="1"/>
    <col min="18" max="19" width="10.7109375" style="1" customWidth="1"/>
    <col min="20" max="22" width="5.7109375" style="1" customWidth="1"/>
    <col min="23" max="23" width="6.28515625" style="1" bestFit="1" customWidth="1"/>
    <col min="24" max="25" width="10.7109375" style="1" customWidth="1"/>
    <col min="26" max="28" width="5.7109375" style="1" customWidth="1"/>
    <col min="29" max="29" width="6" style="1" customWidth="1"/>
    <col min="30" max="31" width="10.7109375" style="1" customWidth="1"/>
    <col min="32" max="35" width="5.7109375" style="1" customWidth="1"/>
    <col min="36" max="37" width="10.7109375" style="1" customWidth="1"/>
    <col min="38" max="16384" width="9.140625" style="1"/>
  </cols>
  <sheetData>
    <row r="1" spans="1:37" ht="24.95" customHeight="1" x14ac:dyDescent="0.25">
      <c r="A1" s="7"/>
      <c r="B1" s="36" t="s">
        <v>175</v>
      </c>
      <c r="C1" s="36"/>
      <c r="D1" s="36"/>
      <c r="E1" s="36"/>
      <c r="F1" s="36"/>
      <c r="G1" s="36"/>
      <c r="H1" s="36" t="s">
        <v>143</v>
      </c>
      <c r="I1" s="36"/>
      <c r="J1" s="36"/>
      <c r="K1" s="36"/>
      <c r="L1" s="36"/>
      <c r="M1" s="36"/>
      <c r="N1" s="36" t="s">
        <v>144</v>
      </c>
      <c r="O1" s="36"/>
      <c r="P1" s="36"/>
      <c r="Q1" s="36"/>
      <c r="R1" s="36"/>
      <c r="S1" s="36"/>
      <c r="T1" s="36" t="s">
        <v>145</v>
      </c>
      <c r="U1" s="36"/>
      <c r="V1" s="36"/>
      <c r="W1" s="36"/>
      <c r="X1" s="36"/>
      <c r="Y1" s="36"/>
      <c r="Z1" s="36" t="s">
        <v>176</v>
      </c>
      <c r="AA1" s="36"/>
      <c r="AB1" s="36"/>
      <c r="AC1" s="36"/>
      <c r="AD1" s="36"/>
      <c r="AE1" s="36"/>
      <c r="AF1" s="36" t="s">
        <v>177</v>
      </c>
      <c r="AG1" s="36"/>
      <c r="AH1" s="36"/>
      <c r="AI1" s="36"/>
      <c r="AJ1" s="36"/>
      <c r="AK1" s="36"/>
    </row>
    <row r="2" spans="1:37" ht="24.95" customHeight="1" x14ac:dyDescent="0.25">
      <c r="A2" s="7" t="s">
        <v>186</v>
      </c>
      <c r="B2" s="34" t="s">
        <v>17</v>
      </c>
      <c r="C2" s="35"/>
      <c r="D2" s="34" t="s">
        <v>18</v>
      </c>
      <c r="E2" s="35"/>
      <c r="F2" s="7" t="s">
        <v>178</v>
      </c>
      <c r="G2" s="7" t="s">
        <v>179</v>
      </c>
      <c r="H2" s="34" t="s">
        <v>17</v>
      </c>
      <c r="I2" s="35"/>
      <c r="J2" s="34" t="s">
        <v>18</v>
      </c>
      <c r="K2" s="35"/>
      <c r="L2" s="7" t="s">
        <v>178</v>
      </c>
      <c r="M2" s="7" t="s">
        <v>179</v>
      </c>
      <c r="N2" s="34" t="s">
        <v>17</v>
      </c>
      <c r="O2" s="35"/>
      <c r="P2" s="34" t="s">
        <v>18</v>
      </c>
      <c r="Q2" s="35"/>
      <c r="R2" s="7" t="s">
        <v>178</v>
      </c>
      <c r="S2" s="7" t="s">
        <v>179</v>
      </c>
      <c r="T2" s="34" t="s">
        <v>17</v>
      </c>
      <c r="U2" s="35"/>
      <c r="V2" s="34" t="s">
        <v>18</v>
      </c>
      <c r="W2" s="35"/>
      <c r="X2" s="7" t="s">
        <v>178</v>
      </c>
      <c r="Y2" s="7" t="s">
        <v>179</v>
      </c>
      <c r="Z2" s="34" t="s">
        <v>17</v>
      </c>
      <c r="AA2" s="35"/>
      <c r="AB2" s="34" t="s">
        <v>18</v>
      </c>
      <c r="AC2" s="35"/>
      <c r="AD2" s="7" t="s">
        <v>178</v>
      </c>
      <c r="AE2" s="7" t="s">
        <v>179</v>
      </c>
      <c r="AF2" s="34" t="s">
        <v>17</v>
      </c>
      <c r="AG2" s="35"/>
      <c r="AH2" s="34" t="s">
        <v>18</v>
      </c>
      <c r="AI2" s="35"/>
      <c r="AJ2" s="7" t="s">
        <v>178</v>
      </c>
      <c r="AK2" s="7" t="s">
        <v>179</v>
      </c>
    </row>
    <row r="3" spans="1:37" ht="24.95" customHeight="1" x14ac:dyDescent="0.25">
      <c r="A3" s="8" t="s">
        <v>0</v>
      </c>
      <c r="B3" s="9">
        <f>COUNTIF('Results Table'!C$2:C$193,Stats!A3)</f>
        <v>9</v>
      </c>
      <c r="C3" s="10" t="s">
        <v>180</v>
      </c>
      <c r="D3" s="9">
        <f>COUNTIFS('Results Table'!C$2:C$193,Stats!A3,'Results Table'!F$2:F$193,1)</f>
        <v>2</v>
      </c>
      <c r="E3" s="11">
        <f>D3/B3</f>
        <v>0.22222222222222221</v>
      </c>
      <c r="F3" s="12">
        <f>SUMIF('Results Table'!C$2:C$193,Stats!A3,'Results Table'!F$2:F$193)/B3</f>
        <v>2.1111111111111112</v>
      </c>
      <c r="G3" s="13">
        <f>SUMIF('Results Table'!C$2:C$193,Stats!A3,'Results Table'!G$2:G$193)/B3</f>
        <v>72</v>
      </c>
      <c r="H3" s="9">
        <f>COUNTIF('Results Table'!C$194:C$209,Stats!A3)</f>
        <v>3</v>
      </c>
      <c r="I3" s="10" t="s">
        <v>181</v>
      </c>
      <c r="J3" s="14">
        <f>COUNTIFS('Results Table'!C$194:C$209,Stats!A3,'Results Table'!F$194:F$209,1)</f>
        <v>0</v>
      </c>
      <c r="K3" s="11">
        <f>IFERROR(J3/H3,"N/A")</f>
        <v>0</v>
      </c>
      <c r="L3" s="12">
        <f>IFERROR(SUMIF('Results Table'!C$194:C$209,Stats!A3,'Results Table'!F$194:F$209)/H3,"N/A")</f>
        <v>2.6666666666666665</v>
      </c>
      <c r="M3" s="13">
        <f>IFERROR(SUMIF('Results Table'!C$194:C$209,Stats!A3,'Results Table'!G$194:G$209)/H3,"N/A")</f>
        <v>67.333333333333329</v>
      </c>
      <c r="N3" s="9">
        <f>COUNTIF('Results Table'!C$210:C$217,Stats!A3)</f>
        <v>1</v>
      </c>
      <c r="O3" s="10" t="s">
        <v>182</v>
      </c>
      <c r="P3" s="9">
        <f>COUNTIFS('Results Table'!C$210:C$217,Stats!A3,'Results Table'!F$210:F$217,1)</f>
        <v>1</v>
      </c>
      <c r="Q3" s="11">
        <f t="shared" ref="Q3:Q25" si="0">IFERROR(P3/N3,"N/A")</f>
        <v>1</v>
      </c>
      <c r="R3" s="12">
        <f>IFERROR(SUMIF('Results Table'!C$210:C$217,Stats!A3,'Results Table'!F$210:F$217)/N3,"N/A")</f>
        <v>1</v>
      </c>
      <c r="S3" s="7">
        <f>IFERROR(SUMIF('Results Table'!C$210:C$217,Stats!A3,'Results Table'!G$210:G$217)/N3,"N/A")</f>
        <v>78</v>
      </c>
      <c r="T3" s="9">
        <f>COUNTIF('Results Table'!C$218:C$221,Stats!A3)</f>
        <v>0</v>
      </c>
      <c r="U3" s="10" t="s">
        <v>183</v>
      </c>
      <c r="V3" s="15">
        <f>COUNTIFS('Results Table'!C$218:C$221,Stats!A3,'Results Table'!F$218:F$221,1)</f>
        <v>0</v>
      </c>
      <c r="W3" s="16" t="str">
        <f t="shared" ref="W3:W31" si="1">IFERROR(V3/T3,"N/A")</f>
        <v>N/A</v>
      </c>
      <c r="X3" s="7" t="str">
        <f>IFERROR(SUMIF('Results Table'!C$218:C$221,Stats!A3,'Results Table'!F$218:F$221)/T3,"N/A")</f>
        <v>N/A</v>
      </c>
      <c r="Y3" s="7" t="str">
        <f ca="1">IFERROR(SUMIF('Results Table'!C$218:I$221,Stats!A3,'Results Table'!G$218:G$221)/T3,"N/A")</f>
        <v>N/A</v>
      </c>
      <c r="Z3" s="9">
        <f>COUNTIF('Results Table'!C$222:C$237,Stats!A3)</f>
        <v>2</v>
      </c>
      <c r="AA3" s="10" t="s">
        <v>182</v>
      </c>
      <c r="AB3" s="9">
        <f>COUNTIFS('Results Table'!C222:C237,Stats!A3,'Results Table'!F$222:F$237,1)</f>
        <v>1</v>
      </c>
      <c r="AC3" s="11">
        <f t="shared" ref="AC3:AC19" si="2">IFERROR(AB3/Z3,"N/A")</f>
        <v>0.5</v>
      </c>
      <c r="AD3" s="12">
        <f>IFERROR(SUMIF('Results Table'!C$222:C$237,Stats!A3,'Results Table'!F$222:F$237)/Z3,"N/A")</f>
        <v>2</v>
      </c>
      <c r="AE3" s="7">
        <f>IFERROR(SUMIF('Results Table'!C$222:C$237,Stats!M3,'Results Table'!G$222:G$237)/Z3,"N/A")</f>
        <v>0</v>
      </c>
      <c r="AF3" s="9">
        <f>B3+H3+N3+T3+Z3</f>
        <v>15</v>
      </c>
      <c r="AG3" s="10" t="s">
        <v>184</v>
      </c>
      <c r="AH3" s="9">
        <f>D3+J3+P3+V3+AB3</f>
        <v>4</v>
      </c>
      <c r="AI3" s="11">
        <f t="shared" ref="AI3:AI37" si="3">IFERROR(AH3/AF3,"N/A")</f>
        <v>0.26666666666666666</v>
      </c>
      <c r="AJ3" s="12">
        <f>IFERROR(SUMIF('Results Table'!C2:C237,Stats!A3,'Results Table'!F$2:F$237)/AF3,"N/A")</f>
        <v>2.1333333333333333</v>
      </c>
      <c r="AK3" s="13">
        <f>IFERROR(SUMIF('Results Table'!C$2:C$237,Stats!A3,'Results Table'!G$2:G$237)/AF3,"N/A")</f>
        <v>69.333333333333329</v>
      </c>
    </row>
    <row r="4" spans="1:37" ht="24.95" customHeight="1" x14ac:dyDescent="0.25">
      <c r="A4" s="8" t="s">
        <v>1</v>
      </c>
      <c r="B4" s="9">
        <f>COUNTIF('Results Table'!C$2:C$193,Stats!A4)</f>
        <v>12</v>
      </c>
      <c r="C4" s="10" t="s">
        <v>180</v>
      </c>
      <c r="D4" s="9">
        <f>COUNTIFS('Results Table'!C$2:C$193,Stats!A4,'Results Table'!F$2:F$193,1)</f>
        <v>4</v>
      </c>
      <c r="E4" s="11">
        <f t="shared" ref="E4:E19" si="4">D4/B4</f>
        <v>0.33333333333333331</v>
      </c>
      <c r="F4" s="12">
        <f>SUMIF('Results Table'!C$2:C$193,Stats!A4,'Results Table'!F$2:F$193)/B4</f>
        <v>2.5833333333333335</v>
      </c>
      <c r="G4" s="13">
        <f>SUMIF('Results Table'!C$2:C$193,Stats!A4,'Results Table'!G$2:G$193)/B4</f>
        <v>72.833333333333329</v>
      </c>
      <c r="H4" s="9">
        <f>COUNTIF('Results Table'!C$194:C$209,Stats!A4)</f>
        <v>1</v>
      </c>
      <c r="I4" s="10" t="s">
        <v>181</v>
      </c>
      <c r="J4" s="14">
        <f>COUNTIFS('Results Table'!C$194:C$209,Stats!A4,'Results Table'!F$194:F$209,1)</f>
        <v>0</v>
      </c>
      <c r="K4" s="11">
        <f t="shared" ref="K4:K19" si="5">IFERROR(J4/H4,"N/A")</f>
        <v>0</v>
      </c>
      <c r="L4" s="12">
        <f>IFERROR(SUMIF('Results Table'!C$194:C$209,Stats!A4,'Results Table'!F$194:F$209)/H4,"N/A")</f>
        <v>2</v>
      </c>
      <c r="M4" s="13">
        <f>IFERROR(SUMIF('Results Table'!C$194:C$209,Stats!A4,'Results Table'!G$194:G$209)/H4,"N/A")</f>
        <v>64</v>
      </c>
      <c r="N4" s="9">
        <f>COUNTIF('Results Table'!C$210:C$217,Stats!A4)</f>
        <v>1</v>
      </c>
      <c r="O4" s="10" t="s">
        <v>182</v>
      </c>
      <c r="P4" s="9">
        <f>COUNTIFS('Results Table'!C$210:C$217,Stats!A4,'Results Table'!F$210:F$217,1)</f>
        <v>0</v>
      </c>
      <c r="Q4" s="11">
        <f t="shared" si="0"/>
        <v>0</v>
      </c>
      <c r="R4" s="12">
        <f>IFERROR(SUMIF('Results Table'!C$210:C$217,Stats!A4,'Results Table'!F$210:F$217)/N4,"N/A")</f>
        <v>2</v>
      </c>
      <c r="S4" s="7">
        <f>IFERROR(SUMIF('Results Table'!C$210:C$217,Stats!A4,'Results Table'!G$210:G$217)/N4,"N/A")</f>
        <v>83</v>
      </c>
      <c r="T4" s="9">
        <f>COUNTIF('Results Table'!C$218:C$221,Stats!A4)</f>
        <v>0</v>
      </c>
      <c r="U4" s="10" t="s">
        <v>183</v>
      </c>
      <c r="V4" s="15">
        <f>COUNTIFS('Results Table'!C$218:C$221,Stats!A4,'Results Table'!F$218:F$221,1)</f>
        <v>0</v>
      </c>
      <c r="W4" s="16" t="str">
        <f t="shared" si="1"/>
        <v>N/A</v>
      </c>
      <c r="X4" s="7" t="str">
        <f>IFERROR(SUMIF('Results Table'!C$218:C$221,Stats!A4,'Results Table'!F$218:F$221)/T4,"N/A")</f>
        <v>N/A</v>
      </c>
      <c r="Y4" s="7" t="str">
        <f ca="1">IFERROR(SUMIF('Results Table'!C$218:I$221,Stats!A4,'Results Table'!G$218:G$221)/T4,"N/A")</f>
        <v>N/A</v>
      </c>
      <c r="Z4" s="9">
        <f>COUNTIF('Results Table'!C$222:C$237,Stats!A4)</f>
        <v>0</v>
      </c>
      <c r="AA4" s="10" t="s">
        <v>182</v>
      </c>
      <c r="AB4" s="9">
        <f>COUNTIFS('Results Table'!C223:C238,Stats!A4,'Results Table'!F$222:F$237,1)</f>
        <v>0</v>
      </c>
      <c r="AC4" s="11" t="str">
        <f t="shared" si="2"/>
        <v>N/A</v>
      </c>
      <c r="AD4" s="12" t="str">
        <f>IFERROR(SUMIF('Results Table'!C$222:C$237,Stats!A4,'Results Table'!F$222:F$237)/Z4,"N/A")</f>
        <v>N/A</v>
      </c>
      <c r="AE4" s="7" t="str">
        <f>IFERROR(SUMIF('Results Table'!C$222:C$237,Stats!M4,'Results Table'!G$222:G$237)/Z4,"N/A")</f>
        <v>N/A</v>
      </c>
      <c r="AF4" s="9">
        <f t="shared" ref="AF4:AF37" si="6">B4+H4+N4+T4+Z4</f>
        <v>14</v>
      </c>
      <c r="AG4" s="10" t="s">
        <v>184</v>
      </c>
      <c r="AH4" s="9">
        <f t="shared" ref="AH4:AH37" si="7">D4+J4+P4+V4+AB4</f>
        <v>4</v>
      </c>
      <c r="AI4" s="11">
        <f t="shared" si="3"/>
        <v>0.2857142857142857</v>
      </c>
      <c r="AJ4" s="12">
        <f>IFERROR(SUMIF('Results Table'!C3:C238,Stats!A4,'Results Table'!F$2:F$237)/AF4,"N/A")</f>
        <v>2.7857142857142856</v>
      </c>
      <c r="AK4" s="13">
        <f>IFERROR(SUMIF('Results Table'!C$2:C$237,Stats!A4,'Results Table'!G$2:G$237)/AF4,"N/A")</f>
        <v>72.928571428571431</v>
      </c>
    </row>
    <row r="5" spans="1:37" ht="24.95" customHeight="1" x14ac:dyDescent="0.25">
      <c r="A5" s="8" t="s">
        <v>2</v>
      </c>
      <c r="B5" s="9">
        <f>COUNTIF('Results Table'!C$2:C$193,Stats!A5)</f>
        <v>14</v>
      </c>
      <c r="C5" s="10" t="s">
        <v>180</v>
      </c>
      <c r="D5" s="9">
        <f>COUNTIFS('Results Table'!C$2:C$193,Stats!A5,'Results Table'!F$2:F$193,1)</f>
        <v>1</v>
      </c>
      <c r="E5" s="11">
        <f t="shared" si="4"/>
        <v>7.1428571428571425E-2</v>
      </c>
      <c r="F5" s="12">
        <f>SUMIF('Results Table'!C$2:C$193,Stats!A5,'Results Table'!F$2:F$193)/B5</f>
        <v>3.0714285714285716</v>
      </c>
      <c r="G5" s="13">
        <f>SUMIF('Results Table'!C$2:C$193,Stats!A5,'Results Table'!G$2:G$193)/B5</f>
        <v>67.214285714285708</v>
      </c>
      <c r="H5" s="9">
        <f>COUNTIF('Results Table'!C$194:C$209,Stats!A5)</f>
        <v>1</v>
      </c>
      <c r="I5" s="10" t="s">
        <v>181</v>
      </c>
      <c r="J5" s="14">
        <f>COUNTIFS('Results Table'!C$194:C$209,Stats!A5,'Results Table'!F$194:F$209,1)</f>
        <v>0</v>
      </c>
      <c r="K5" s="11">
        <f t="shared" si="5"/>
        <v>0</v>
      </c>
      <c r="L5" s="12">
        <f>IFERROR(SUMIF('Results Table'!C$194:C$209,Stats!A5,'Results Table'!F$194:F$209)/H5,"N/A")</f>
        <v>4</v>
      </c>
      <c r="M5" s="13">
        <f>IFERROR(SUMIF('Results Table'!C$194:C$209,Stats!A5,'Results Table'!G$194:G$209)/H5,"N/A")</f>
        <v>71</v>
      </c>
      <c r="N5" s="9">
        <f>COUNTIF('Results Table'!C$210:C$217,Stats!A5)</f>
        <v>1</v>
      </c>
      <c r="O5" s="10" t="s">
        <v>182</v>
      </c>
      <c r="P5" s="9">
        <f>COUNTIFS('Results Table'!C$210:C$217,Stats!A5,'Results Table'!F$210:F$217,1)</f>
        <v>0</v>
      </c>
      <c r="Q5" s="11">
        <f t="shared" si="0"/>
        <v>0</v>
      </c>
      <c r="R5" s="12">
        <f>IFERROR(SUMIF('Results Table'!C$210:C$217,Stats!A5,'Results Table'!F$210:F$217)/N5,"N/A")</f>
        <v>3</v>
      </c>
      <c r="S5" s="7">
        <f>IFERROR(SUMIF('Results Table'!C$210:C$217,Stats!A5,'Results Table'!G$210:G$217)/N5,"N/A")</f>
        <v>76</v>
      </c>
      <c r="T5" s="9">
        <f>COUNTIF('Results Table'!C$218:C$221,Stats!A5)</f>
        <v>0</v>
      </c>
      <c r="U5" s="10" t="s">
        <v>183</v>
      </c>
      <c r="V5" s="15">
        <f>COUNTIFS('Results Table'!C$218:C$221,Stats!A5,'Results Table'!F$218:F$221,1)</f>
        <v>0</v>
      </c>
      <c r="W5" s="16" t="str">
        <f t="shared" si="1"/>
        <v>N/A</v>
      </c>
      <c r="X5" s="7" t="str">
        <f>IFERROR(SUMIF('Results Table'!C$218:C$221,Stats!A5,'Results Table'!F$218:F$221)/T5,"N/A")</f>
        <v>N/A</v>
      </c>
      <c r="Y5" s="7" t="str">
        <f ca="1">IFERROR(SUMIF('Results Table'!C$218:I$221,Stats!A5,'Results Table'!G$218:G$221)/T5,"N/A")</f>
        <v>N/A</v>
      </c>
      <c r="Z5" s="9">
        <f>COUNTIF('Results Table'!C$222:C$237,Stats!A5)</f>
        <v>1</v>
      </c>
      <c r="AA5" s="10" t="s">
        <v>182</v>
      </c>
      <c r="AB5" s="9">
        <f>COUNTIFS('Results Table'!C224:C239,Stats!A5,'Results Table'!F$222:F$237,1)</f>
        <v>0</v>
      </c>
      <c r="AC5" s="11">
        <f t="shared" si="2"/>
        <v>0</v>
      </c>
      <c r="AD5" s="12">
        <f>IFERROR(SUMIF('Results Table'!C$222:C$237,Stats!A5,'Results Table'!F$222:F$237)/Z5,"N/A")</f>
        <v>2</v>
      </c>
      <c r="AE5" s="7">
        <f>IFERROR(SUMIF('Results Table'!C$222:C$237,Stats!M5,'Results Table'!G$222:G$237)/Z5,"N/A")</f>
        <v>0</v>
      </c>
      <c r="AF5" s="9">
        <f t="shared" si="6"/>
        <v>17</v>
      </c>
      <c r="AG5" s="10" t="s">
        <v>184</v>
      </c>
      <c r="AH5" s="9">
        <f t="shared" si="7"/>
        <v>1</v>
      </c>
      <c r="AI5" s="11">
        <f t="shared" si="3"/>
        <v>5.8823529411764705E-2</v>
      </c>
      <c r="AJ5" s="12">
        <f>IFERROR(SUMIF('Results Table'!C4:C239,Stats!A5,'Results Table'!F$2:F$237)/AF5,"N/A")</f>
        <v>2.1176470588235294</v>
      </c>
      <c r="AK5" s="13">
        <f>IFERROR(SUMIF('Results Table'!C$2:C$237,Stats!A5,'Results Table'!G$2:G$237)/AF5,"N/A")</f>
        <v>66.588235294117652</v>
      </c>
    </row>
    <row r="6" spans="1:37" ht="24.95" customHeight="1" x14ac:dyDescent="0.25">
      <c r="A6" s="8" t="s">
        <v>3</v>
      </c>
      <c r="B6" s="9">
        <f>COUNTIF('Results Table'!C$2:C$193,Stats!A6)</f>
        <v>7</v>
      </c>
      <c r="C6" s="10" t="s">
        <v>180</v>
      </c>
      <c r="D6" s="9">
        <f>COUNTIFS('Results Table'!C$2:C$193,Stats!A6,'Results Table'!F$2:F$193,1)</f>
        <v>2</v>
      </c>
      <c r="E6" s="11">
        <f t="shared" si="4"/>
        <v>0.2857142857142857</v>
      </c>
      <c r="F6" s="12">
        <f>SUMIF('Results Table'!C$2:C$193,Stats!A6,'Results Table'!F$2:F$193)/B6</f>
        <v>2.5714285714285716</v>
      </c>
      <c r="G6" s="13">
        <f>SUMIF('Results Table'!C$2:C$193,Stats!A6,'Results Table'!G$2:G$193)/B6</f>
        <v>67.142857142857139</v>
      </c>
      <c r="H6" s="9">
        <f>COUNTIF('Results Table'!C$194:C$209,Stats!A6)</f>
        <v>0</v>
      </c>
      <c r="I6" s="10" t="s">
        <v>181</v>
      </c>
      <c r="J6" s="14">
        <f>COUNTIFS('Results Table'!C$194:C$209,Stats!A6,'Results Table'!F$194:F$209,1)</f>
        <v>0</v>
      </c>
      <c r="K6" s="11" t="str">
        <f t="shared" si="5"/>
        <v>N/A</v>
      </c>
      <c r="L6" s="12" t="str">
        <f>IFERROR(SUMIF('Results Table'!C$194:C$209,Stats!A6,'Results Table'!F$194:F$209)/H6,"N/A")</f>
        <v>N/A</v>
      </c>
      <c r="M6" s="13" t="str">
        <f>IFERROR(SUMIF('Results Table'!C$194:C$209,Stats!A6,'Results Table'!G$194:G$209)/H6,"N/A")</f>
        <v>N/A</v>
      </c>
      <c r="N6" s="9">
        <f>COUNTIF('Results Table'!C$210:C$217,Stats!A6)</f>
        <v>0</v>
      </c>
      <c r="O6" s="10" t="s">
        <v>182</v>
      </c>
      <c r="P6" s="9">
        <f>COUNTIFS('Results Table'!C$210:C$217,Stats!A6,'Results Table'!F$210:F$217,1)</f>
        <v>0</v>
      </c>
      <c r="Q6" s="11" t="str">
        <f t="shared" si="0"/>
        <v>N/A</v>
      </c>
      <c r="R6" s="12" t="str">
        <f>IFERROR(SUMIF('Results Table'!C$210:C$217,Stats!A6,'Results Table'!F$210:F$217)/N6,"N/A")</f>
        <v>N/A</v>
      </c>
      <c r="S6" s="7" t="str">
        <f>IFERROR(SUMIF('Results Table'!C$210:C$217,Stats!A6,'Results Table'!G$210:G$217)/N6,"N/A")</f>
        <v>N/A</v>
      </c>
      <c r="T6" s="9">
        <f>COUNTIF('Results Table'!C$218:C$221,Stats!A6)</f>
        <v>0</v>
      </c>
      <c r="U6" s="10" t="s">
        <v>183</v>
      </c>
      <c r="V6" s="15">
        <f>COUNTIFS('Results Table'!C$218:C$221,Stats!A6,'Results Table'!F$218:F$221,1)</f>
        <v>0</v>
      </c>
      <c r="W6" s="16" t="str">
        <f t="shared" si="1"/>
        <v>N/A</v>
      </c>
      <c r="X6" s="7" t="str">
        <f>IFERROR(SUMIF('Results Table'!C$218:C$221,Stats!A6,'Results Table'!F$218:F$221)/T6,"N/A")</f>
        <v>N/A</v>
      </c>
      <c r="Y6" s="7" t="str">
        <f ca="1">IFERROR(SUMIF('Results Table'!C$218:I$221,Stats!A6,'Results Table'!G$218:G$221)/T6,"N/A")</f>
        <v>N/A</v>
      </c>
      <c r="Z6" s="9">
        <f>COUNTIF('Results Table'!C$222:C$237,Stats!A6)</f>
        <v>1</v>
      </c>
      <c r="AA6" s="10" t="s">
        <v>182</v>
      </c>
      <c r="AB6" s="9">
        <f>COUNTIFS('Results Table'!C225:C240,Stats!A6,'Results Table'!F$222:F$237,1)</f>
        <v>0</v>
      </c>
      <c r="AC6" s="11">
        <f t="shared" si="2"/>
        <v>0</v>
      </c>
      <c r="AD6" s="12">
        <f>IFERROR(SUMIF('Results Table'!C$222:C$237,Stats!A6,'Results Table'!F$222:F$237)/Z6,"N/A")</f>
        <v>1</v>
      </c>
      <c r="AE6" s="7">
        <f>IFERROR(SUMIF('Results Table'!C$222:C$237,Stats!M6,'Results Table'!G$222:G$237)/Z6,"N/A")</f>
        <v>0</v>
      </c>
      <c r="AF6" s="9">
        <f t="shared" si="6"/>
        <v>8</v>
      </c>
      <c r="AG6" s="10" t="s">
        <v>184</v>
      </c>
      <c r="AH6" s="9">
        <f t="shared" si="7"/>
        <v>2</v>
      </c>
      <c r="AI6" s="11">
        <f t="shared" si="3"/>
        <v>0.25</v>
      </c>
      <c r="AJ6" s="28">
        <f>IFERROR(SUMIF('Results Table'!C5:C240,Stats!A6,'Results Table'!F$2:F$237)/AF6,"N/A")</f>
        <v>2</v>
      </c>
      <c r="AK6" s="13">
        <f>IFERROR(SUMIF('Results Table'!C$2:C$237,Stats!A6,'Results Table'!G$2:G$237)/AF6,"N/A")</f>
        <v>66.875</v>
      </c>
    </row>
    <row r="7" spans="1:37" ht="24.95" customHeight="1" x14ac:dyDescent="0.25">
      <c r="A7" s="8" t="s">
        <v>4</v>
      </c>
      <c r="B7" s="9">
        <f>COUNTIF('Results Table'!C$2:C$193,Stats!A7)</f>
        <v>7</v>
      </c>
      <c r="C7" s="10" t="s">
        <v>180</v>
      </c>
      <c r="D7" s="24">
        <f>COUNTIFS('Results Table'!C$2:C$193,Stats!A7,'Results Table'!F$2:F$193,1)</f>
        <v>0</v>
      </c>
      <c r="E7" s="26">
        <f t="shared" si="4"/>
        <v>0</v>
      </c>
      <c r="F7" s="27">
        <f>SUMIF('Results Table'!C$2:C$193,Stats!A7,'Results Table'!F$2:F$193)/B7</f>
        <v>3.5714285714285716</v>
      </c>
      <c r="G7" s="13">
        <f>SUMIF('Results Table'!C$2:C$193,Stats!A7,'Results Table'!G$2:G$193)/B7</f>
        <v>66.857142857142861</v>
      </c>
      <c r="H7" s="9">
        <f>COUNTIF('Results Table'!C$194:C$209,Stats!A7)</f>
        <v>0</v>
      </c>
      <c r="I7" s="10" t="s">
        <v>181</v>
      </c>
      <c r="J7" s="14">
        <f>COUNTIFS('Results Table'!C$194:C$209,Stats!A7,'Results Table'!F$194:F$209,1)</f>
        <v>0</v>
      </c>
      <c r="K7" s="11" t="str">
        <f t="shared" si="5"/>
        <v>N/A</v>
      </c>
      <c r="L7" s="12" t="str">
        <f>IFERROR(SUMIF('Results Table'!C$194:C$209,Stats!A7,'Results Table'!F$194:F$209)/H7,"N/A")</f>
        <v>N/A</v>
      </c>
      <c r="M7" s="13" t="str">
        <f>IFERROR(SUMIF('Results Table'!C$194:C$209,Stats!A7,'Results Table'!G$194:G$209)/H7,"N/A")</f>
        <v>N/A</v>
      </c>
      <c r="N7" s="9">
        <f>COUNTIF('Results Table'!C$210:C$217,Stats!A7)</f>
        <v>0</v>
      </c>
      <c r="O7" s="10" t="s">
        <v>182</v>
      </c>
      <c r="P7" s="9">
        <f>COUNTIFS('Results Table'!C$210:C$217,Stats!A7,'Results Table'!F$210:F$217,1)</f>
        <v>0</v>
      </c>
      <c r="Q7" s="11" t="str">
        <f t="shared" si="0"/>
        <v>N/A</v>
      </c>
      <c r="R7" s="12" t="str">
        <f>IFERROR(SUMIF('Results Table'!C$210:C$217,Stats!A7,'Results Table'!F$210:F$217)/N7,"N/A")</f>
        <v>N/A</v>
      </c>
      <c r="S7" s="7" t="str">
        <f>IFERROR(SUMIF('Results Table'!C$210:C$217,Stats!A7,'Results Table'!G$210:G$217)/N7,"N/A")</f>
        <v>N/A</v>
      </c>
      <c r="T7" s="9">
        <f>COUNTIF('Results Table'!C$218:C$221,Stats!A7)</f>
        <v>0</v>
      </c>
      <c r="U7" s="10" t="s">
        <v>183</v>
      </c>
      <c r="V7" s="15">
        <f>COUNTIFS('Results Table'!C$218:C$221,Stats!A7,'Results Table'!F$218:F$221,1)</f>
        <v>0</v>
      </c>
      <c r="W7" s="16" t="str">
        <f t="shared" si="1"/>
        <v>N/A</v>
      </c>
      <c r="X7" s="7" t="str">
        <f>IFERROR(SUMIF('Results Table'!C$218:C$221,Stats!A7,'Results Table'!F$218:F$221)/T7,"N/A")</f>
        <v>N/A</v>
      </c>
      <c r="Y7" s="7" t="str">
        <f ca="1">IFERROR(SUMIF('Results Table'!C$218:I$221,Stats!A7,'Results Table'!G$218:G$221)/T7,"N/A")</f>
        <v>N/A</v>
      </c>
      <c r="Z7" s="9">
        <f>COUNTIF('Results Table'!C$222:C$237,Stats!A7)</f>
        <v>0</v>
      </c>
      <c r="AA7" s="10" t="s">
        <v>182</v>
      </c>
      <c r="AB7" s="9">
        <f>COUNTIFS('Results Table'!C226:C241,Stats!A7,'Results Table'!F$222:F$237,1)</f>
        <v>0</v>
      </c>
      <c r="AC7" s="11" t="str">
        <f t="shared" si="2"/>
        <v>N/A</v>
      </c>
      <c r="AD7" s="12" t="str">
        <f>IFERROR(SUMIF('Results Table'!C$222:C$237,Stats!A7,'Results Table'!F$222:F$237)/Z7,"N/A")</f>
        <v>N/A</v>
      </c>
      <c r="AE7" s="7" t="str">
        <f>IFERROR(SUMIF('Results Table'!C$222:C$237,Stats!M7,'Results Table'!G$222:G$237)/Z7,"N/A")</f>
        <v>N/A</v>
      </c>
      <c r="AF7" s="9">
        <f t="shared" si="6"/>
        <v>7</v>
      </c>
      <c r="AG7" s="10" t="s">
        <v>184</v>
      </c>
      <c r="AH7" s="9">
        <f t="shared" si="7"/>
        <v>0</v>
      </c>
      <c r="AI7" s="11">
        <f t="shared" si="3"/>
        <v>0</v>
      </c>
      <c r="AJ7" s="12">
        <f>IFERROR(SUMIF('Results Table'!C6:C241,Stats!A7,'Results Table'!F$2:F$237)/AF7,"N/A")</f>
        <v>2.4285714285714284</v>
      </c>
      <c r="AK7" s="13">
        <f>IFERROR(SUMIF('Results Table'!C$2:C$237,Stats!A7,'Results Table'!G$2:G$237)/AF7,"N/A")</f>
        <v>66.857142857142861</v>
      </c>
    </row>
    <row r="8" spans="1:37" ht="24.95" customHeight="1" x14ac:dyDescent="0.25">
      <c r="A8" s="8" t="s">
        <v>5</v>
      </c>
      <c r="B8" s="24">
        <f>COUNTIF('Results Table'!C$2:C$193,Stats!A8)</f>
        <v>3</v>
      </c>
      <c r="C8" s="25" t="s">
        <v>180</v>
      </c>
      <c r="D8" s="24">
        <f>COUNTIFS('Results Table'!C$2:C$193,Stats!A8,'Results Table'!F$2:F$193,1)</f>
        <v>0</v>
      </c>
      <c r="E8" s="26">
        <f t="shared" si="4"/>
        <v>0</v>
      </c>
      <c r="F8" s="12">
        <f>SUMIF('Results Table'!C$2:C$193,Stats!A8,'Results Table'!F$2:F$193)/B8</f>
        <v>3.3333333333333335</v>
      </c>
      <c r="G8" s="13">
        <f>SUMIF('Results Table'!C$2:C$193,Stats!A8,'Results Table'!G$2:G$193)/B8</f>
        <v>67.333333333333329</v>
      </c>
      <c r="H8" s="9">
        <f>COUNTIF('Results Table'!C$194:C$209,Stats!A8)</f>
        <v>1</v>
      </c>
      <c r="I8" s="10" t="s">
        <v>181</v>
      </c>
      <c r="J8" s="14">
        <f>COUNTIFS('Results Table'!C$194:C$209,Stats!A8,'Results Table'!F$194:F$209,1)</f>
        <v>0</v>
      </c>
      <c r="K8" s="11">
        <f t="shared" si="5"/>
        <v>0</v>
      </c>
      <c r="L8" s="12">
        <f>IFERROR(SUMIF('Results Table'!C$194:C$209,Stats!A8,'Results Table'!F$194:F$209)/H8,"N/A")</f>
        <v>4</v>
      </c>
      <c r="M8" s="13">
        <f>IFERROR(SUMIF('Results Table'!C$194:C$209,Stats!A8,'Results Table'!G$194:G$209)/H8,"N/A")</f>
        <v>66</v>
      </c>
      <c r="N8" s="9">
        <f>COUNTIF('Results Table'!C$210:C$217,Stats!A8)</f>
        <v>0</v>
      </c>
      <c r="O8" s="10" t="s">
        <v>182</v>
      </c>
      <c r="P8" s="9">
        <f>COUNTIFS('Results Table'!C$210:C$217,Stats!A8,'Results Table'!F$210:F$217,1)</f>
        <v>0</v>
      </c>
      <c r="Q8" s="11" t="str">
        <f t="shared" si="0"/>
        <v>N/A</v>
      </c>
      <c r="R8" s="12" t="str">
        <f>IFERROR(SUMIF('Results Table'!C$210:C$217,Stats!A8,'Results Table'!F$210:F$217)/N8,"N/A")</f>
        <v>N/A</v>
      </c>
      <c r="S8" s="7" t="str">
        <f>IFERROR(SUMIF('Results Table'!C$210:C$217,Stats!A8,'Results Table'!G$210:G$217)/N8,"N/A")</f>
        <v>N/A</v>
      </c>
      <c r="T8" s="9">
        <f>COUNTIF('Results Table'!C$218:C$221,Stats!A8)</f>
        <v>0</v>
      </c>
      <c r="U8" s="10" t="s">
        <v>183</v>
      </c>
      <c r="V8" s="15">
        <f>COUNTIFS('Results Table'!C$218:C$221,Stats!A8,'Results Table'!F$218:F$221,1)</f>
        <v>0</v>
      </c>
      <c r="W8" s="16" t="str">
        <f t="shared" si="1"/>
        <v>N/A</v>
      </c>
      <c r="X8" s="7" t="str">
        <f>IFERROR(SUMIF('Results Table'!C$218:C$221,Stats!A8,'Results Table'!F$218:F$221)/T8,"N/A")</f>
        <v>N/A</v>
      </c>
      <c r="Y8" s="7" t="str">
        <f ca="1">IFERROR(SUMIF('Results Table'!C$218:I$221,Stats!A8,'Results Table'!G$218:G$221)/T8,"N/A")</f>
        <v>N/A</v>
      </c>
      <c r="Z8" s="9">
        <f>COUNTIF('Results Table'!C$222:C$237,Stats!A8)</f>
        <v>3</v>
      </c>
      <c r="AA8" s="10" t="s">
        <v>182</v>
      </c>
      <c r="AB8" s="9">
        <f>COUNTIFS('Results Table'!C227:C242,Stats!A8,'Results Table'!F$222:F$237,1)</f>
        <v>1</v>
      </c>
      <c r="AC8" s="11">
        <f t="shared" si="2"/>
        <v>0.33333333333333331</v>
      </c>
      <c r="AD8" s="12">
        <f>IFERROR(SUMIF('Results Table'!C$222:C$237,Stats!A8,'Results Table'!F$222:F$237)/Z8,"N/A")</f>
        <v>2</v>
      </c>
      <c r="AE8" s="7">
        <f>IFERROR(SUMIF('Results Table'!C$222:C$237,Stats!M8,'Results Table'!G$222:G$237)/Z8,"N/A")</f>
        <v>0</v>
      </c>
      <c r="AF8" s="9">
        <f t="shared" si="6"/>
        <v>7</v>
      </c>
      <c r="AG8" s="10" t="s">
        <v>184</v>
      </c>
      <c r="AH8" s="9">
        <f t="shared" si="7"/>
        <v>1</v>
      </c>
      <c r="AI8" s="11">
        <f t="shared" si="3"/>
        <v>0.14285714285714285</v>
      </c>
      <c r="AJ8" s="12">
        <f>IFERROR(SUMIF('Results Table'!C7:C242,Stats!A8,'Results Table'!F$2:F$237)/AF8,"N/A")</f>
        <v>3</v>
      </c>
      <c r="AK8" s="13">
        <f>IFERROR(SUMIF('Results Table'!C$2:C$237,Stats!A8,'Results Table'!G$2:G$237)/AF8,"N/A")</f>
        <v>65.714285714285708</v>
      </c>
    </row>
    <row r="9" spans="1:37" ht="24.95" customHeight="1" x14ac:dyDescent="0.25">
      <c r="A9" s="8" t="s">
        <v>6</v>
      </c>
      <c r="B9" s="9">
        <f>COUNTIF('Results Table'!C$2:C$193,Stats!A9)</f>
        <v>7</v>
      </c>
      <c r="C9" s="10" t="s">
        <v>180</v>
      </c>
      <c r="D9" s="9">
        <f>COUNTIFS('Results Table'!C$2:C$193,Stats!A9,'Results Table'!F$2:F$193,1)</f>
        <v>2</v>
      </c>
      <c r="E9" s="11">
        <f t="shared" si="4"/>
        <v>0.2857142857142857</v>
      </c>
      <c r="F9" s="12">
        <f>SUMIF('Results Table'!C$2:C$193,Stats!A9,'Results Table'!F$2:F$193)/B9</f>
        <v>3</v>
      </c>
      <c r="G9" s="33">
        <f>SUMIF('Results Table'!C$2:C$193,Stats!A9,'Results Table'!G$2:G$193)/B9</f>
        <v>61.714285714285715</v>
      </c>
      <c r="H9" s="9">
        <f>COUNTIF('Results Table'!C$194:C$209,Stats!A9)</f>
        <v>0</v>
      </c>
      <c r="I9" s="10" t="s">
        <v>181</v>
      </c>
      <c r="J9" s="14">
        <f>COUNTIFS('Results Table'!C$194:C$209,Stats!A9,'Results Table'!F$194:F$209,1)</f>
        <v>0</v>
      </c>
      <c r="K9" s="11" t="str">
        <f t="shared" si="5"/>
        <v>N/A</v>
      </c>
      <c r="L9" s="12" t="str">
        <f>IFERROR(SUMIF('Results Table'!C$194:C$209,Stats!A9,'Results Table'!F$194:F$209)/H9,"N/A")</f>
        <v>N/A</v>
      </c>
      <c r="M9" s="13" t="str">
        <f>IFERROR(SUMIF('Results Table'!C$194:C$209,Stats!A9,'Results Table'!G$194:G$209)/H9,"N/A")</f>
        <v>N/A</v>
      </c>
      <c r="N9" s="9">
        <f>COUNTIF('Results Table'!C$210:C$217,Stats!A9)</f>
        <v>1</v>
      </c>
      <c r="O9" s="10" t="s">
        <v>182</v>
      </c>
      <c r="P9" s="9">
        <f>COUNTIFS('Results Table'!C$210:C$217,Stats!A9,'Results Table'!F$210:F$217,1)</f>
        <v>0</v>
      </c>
      <c r="Q9" s="11">
        <f t="shared" si="0"/>
        <v>0</v>
      </c>
      <c r="R9" s="12">
        <f>IFERROR(SUMIF('Results Table'!C$210:C$217,Stats!A9,'Results Table'!F$210:F$217)/N9,"N/A")</f>
        <v>4</v>
      </c>
      <c r="S9" s="7">
        <f>IFERROR(SUMIF('Results Table'!C$210:C$217,Stats!A9,'Results Table'!G$210:G$217)/N9,"N/A")</f>
        <v>66</v>
      </c>
      <c r="T9" s="9">
        <f>COUNTIF('Results Table'!C$218:C$221,Stats!A9)</f>
        <v>0</v>
      </c>
      <c r="U9" s="10" t="s">
        <v>183</v>
      </c>
      <c r="V9" s="15">
        <f>COUNTIFS('Results Table'!C$218:C$221,Stats!A9,'Results Table'!F$218:F$221,1)</f>
        <v>0</v>
      </c>
      <c r="W9" s="16" t="str">
        <f t="shared" si="1"/>
        <v>N/A</v>
      </c>
      <c r="X9" s="7" t="str">
        <f>IFERROR(SUMIF('Results Table'!C$218:C$221,Stats!A9,'Results Table'!F$218:F$221)/T9,"N/A")</f>
        <v>N/A</v>
      </c>
      <c r="Y9" s="7" t="str">
        <f ca="1">IFERROR(SUMIF('Results Table'!C$218:I$221,Stats!A9,'Results Table'!G$218:G$221)/T9,"N/A")</f>
        <v>N/A</v>
      </c>
      <c r="Z9" s="9">
        <f>COUNTIF('Results Table'!C$222:C$237,Stats!A9)</f>
        <v>0</v>
      </c>
      <c r="AA9" s="10" t="s">
        <v>182</v>
      </c>
      <c r="AB9" s="9">
        <f>COUNTIFS('Results Table'!C228:C243,Stats!A9,'Results Table'!F$222:F$237,1)</f>
        <v>0</v>
      </c>
      <c r="AC9" s="11" t="str">
        <f t="shared" si="2"/>
        <v>N/A</v>
      </c>
      <c r="AD9" s="12" t="str">
        <f>IFERROR(SUMIF('Results Table'!C$222:C$237,Stats!A9,'Results Table'!F$222:F$237)/Z9,"N/A")</f>
        <v>N/A</v>
      </c>
      <c r="AE9" s="7" t="str">
        <f>IFERROR(SUMIF('Results Table'!C$222:C$237,Stats!M9,'Results Table'!G$222:G$237)/Z9,"N/A")</f>
        <v>N/A</v>
      </c>
      <c r="AF9" s="9">
        <f t="shared" si="6"/>
        <v>8</v>
      </c>
      <c r="AG9" s="10" t="s">
        <v>184</v>
      </c>
      <c r="AH9" s="9">
        <f t="shared" si="7"/>
        <v>2</v>
      </c>
      <c r="AI9" s="11">
        <f t="shared" si="3"/>
        <v>0.25</v>
      </c>
      <c r="AJ9" s="12">
        <f>IFERROR(SUMIF('Results Table'!C8:C243,Stats!A9,'Results Table'!F$2:F$237)/AF9,"N/A")</f>
        <v>2</v>
      </c>
      <c r="AK9" s="13">
        <f>IFERROR(SUMIF('Results Table'!C$2:C$237,Stats!A9,'Results Table'!G$2:G$237)/AF9,"N/A")</f>
        <v>62.25</v>
      </c>
    </row>
    <row r="10" spans="1:37" ht="24.95" customHeight="1" x14ac:dyDescent="0.25">
      <c r="A10" s="8" t="s">
        <v>7</v>
      </c>
      <c r="B10" s="30">
        <f>COUNTIF('Results Table'!C$2:C$193,Stats!A10)</f>
        <v>23</v>
      </c>
      <c r="C10" s="29" t="s">
        <v>180</v>
      </c>
      <c r="D10" s="30">
        <f>COUNTIFS('Results Table'!C$2:C$193,Stats!A10,'Results Table'!F$2:F$193,1)</f>
        <v>13</v>
      </c>
      <c r="E10" s="31">
        <f t="shared" si="4"/>
        <v>0.56521739130434778</v>
      </c>
      <c r="F10" s="28">
        <f>SUMIF('Results Table'!C$2:C$193,Stats!A10,'Results Table'!F$2:F$193)/B10</f>
        <v>1.5652173913043479</v>
      </c>
      <c r="G10" s="32">
        <f>SUMIF('Results Table'!C$2:C$193,Stats!A10,'Results Table'!G$2:G$193)/B10</f>
        <v>75.695652173913047</v>
      </c>
      <c r="H10" s="9">
        <f>COUNTIF('Results Table'!C$194:C$209,Stats!A10)</f>
        <v>3</v>
      </c>
      <c r="I10" s="10" t="s">
        <v>181</v>
      </c>
      <c r="J10" s="14">
        <f>COUNTIFS('Results Table'!C$194:C$209,Stats!A10,'Results Table'!F$194:F$209,1)</f>
        <v>2</v>
      </c>
      <c r="K10" s="11">
        <f t="shared" si="5"/>
        <v>0.66666666666666663</v>
      </c>
      <c r="L10" s="12">
        <f>IFERROR(SUMIF('Results Table'!C$194:C$209,Stats!A10,'Results Table'!F$194:F$209)/H10,"N/A")</f>
        <v>2</v>
      </c>
      <c r="M10" s="13">
        <f>IFERROR(SUMIF('Results Table'!C$194:C$209,Stats!A10,'Results Table'!G$194:G$209)/H10,"N/A")</f>
        <v>70.333333333333329</v>
      </c>
      <c r="N10" s="9">
        <f>COUNTIF('Results Table'!C$210:C$217,Stats!A10)</f>
        <v>0</v>
      </c>
      <c r="O10" s="10" t="s">
        <v>182</v>
      </c>
      <c r="P10" s="9">
        <f>COUNTIFS('Results Table'!C$210:C$217,Stats!A10,'Results Table'!F$210:F$217,1)</f>
        <v>0</v>
      </c>
      <c r="Q10" s="11" t="str">
        <f t="shared" si="0"/>
        <v>N/A</v>
      </c>
      <c r="R10" s="12" t="str">
        <f>IFERROR(SUMIF('Results Table'!C$210:C$217,Stats!A10,'Results Table'!F$210:F$217)/N10,"N/A")</f>
        <v>N/A</v>
      </c>
      <c r="S10" s="7" t="str">
        <f>IFERROR(SUMIF('Results Table'!C$210:C$217,Stats!A10,'Results Table'!G$210:G$217)/N10,"N/A")</f>
        <v>N/A</v>
      </c>
      <c r="T10" s="9">
        <f>COUNTIF('Results Table'!C$218:C$221,Stats!A10)</f>
        <v>0</v>
      </c>
      <c r="U10" s="10" t="s">
        <v>183</v>
      </c>
      <c r="V10" s="15">
        <f>COUNTIFS('Results Table'!C$218:C$221,Stats!A10,'Results Table'!F$218:F$221,1)</f>
        <v>0</v>
      </c>
      <c r="W10" s="16" t="str">
        <f t="shared" si="1"/>
        <v>N/A</v>
      </c>
      <c r="X10" s="7" t="str">
        <f>IFERROR(SUMIF('Results Table'!C$218:C$221,Stats!A10,'Results Table'!F$218:F$221)/T10,"N/A")</f>
        <v>N/A</v>
      </c>
      <c r="Y10" s="7" t="str">
        <f ca="1">IFERROR(SUMIF('Results Table'!C$218:I$221,Stats!A10,'Results Table'!G$218:G$221)/T10,"N/A")</f>
        <v>N/A</v>
      </c>
      <c r="Z10" s="9">
        <f>COUNTIF('Results Table'!C$222:C$237,Stats!A10)</f>
        <v>0</v>
      </c>
      <c r="AA10" s="10" t="s">
        <v>182</v>
      </c>
      <c r="AB10" s="9">
        <f>COUNTIFS('Results Table'!C229:C244,Stats!A10,'Results Table'!F$222:F$237,1)</f>
        <v>0</v>
      </c>
      <c r="AC10" s="11" t="str">
        <f t="shared" si="2"/>
        <v>N/A</v>
      </c>
      <c r="AD10" s="12" t="str">
        <f>IFERROR(SUMIF('Results Table'!C$222:C$237,Stats!A10,'Results Table'!F$222:F$237)/Z10,"N/A")</f>
        <v>N/A</v>
      </c>
      <c r="AE10" s="7" t="str">
        <f>IFERROR(SUMIF('Results Table'!C$222:C$237,Stats!M10,'Results Table'!G$222:G$237)/Z10,"N/A")</f>
        <v>N/A</v>
      </c>
      <c r="AF10" s="30">
        <f t="shared" si="6"/>
        <v>26</v>
      </c>
      <c r="AG10" s="29" t="s">
        <v>184</v>
      </c>
      <c r="AH10" s="30">
        <f t="shared" si="7"/>
        <v>15</v>
      </c>
      <c r="AI10" s="31">
        <f t="shared" si="3"/>
        <v>0.57692307692307687</v>
      </c>
      <c r="AJ10" s="12">
        <f>IFERROR(SUMIF('Results Table'!C9:C244,Stats!A10,'Results Table'!F$2:F$237)/AF10,"N/A")</f>
        <v>2.0384615384615383</v>
      </c>
      <c r="AK10" s="32">
        <f>IFERROR(SUMIF('Results Table'!C$2:C$237,Stats!A10,'Results Table'!G$2:G$237)/AF10,"N/A")</f>
        <v>75.07692307692308</v>
      </c>
    </row>
    <row r="11" spans="1:37" ht="24.95" customHeight="1" x14ac:dyDescent="0.25">
      <c r="A11" s="8" t="s">
        <v>8</v>
      </c>
      <c r="B11" s="9">
        <f>COUNTIF('Results Table'!C$2:C$193,Stats!A11)</f>
        <v>11</v>
      </c>
      <c r="C11" s="10" t="s">
        <v>180</v>
      </c>
      <c r="D11" s="9">
        <f>COUNTIFS('Results Table'!C$2:C$193,Stats!A11,'Results Table'!F$2:F$193,1)</f>
        <v>0</v>
      </c>
      <c r="E11" s="11">
        <f t="shared" si="4"/>
        <v>0</v>
      </c>
      <c r="F11" s="12">
        <f>SUMIF('Results Table'!C$2:C$193,Stats!A11,'Results Table'!F$2:F$193)/B11</f>
        <v>3.0909090909090908</v>
      </c>
      <c r="G11" s="13">
        <f>SUMIF('Results Table'!C$2:C$193,Stats!A11,'Results Table'!G$2:G$193)/B11</f>
        <v>64.181818181818187</v>
      </c>
      <c r="H11" s="9">
        <f>COUNTIF('Results Table'!C$194:C$209,Stats!A11)</f>
        <v>1</v>
      </c>
      <c r="I11" s="10" t="s">
        <v>181</v>
      </c>
      <c r="J11" s="14">
        <f>COUNTIFS('Results Table'!C$194:C$209,Stats!A11,'Results Table'!F$194:F$209,1)</f>
        <v>1</v>
      </c>
      <c r="K11" s="11">
        <f t="shared" si="5"/>
        <v>1</v>
      </c>
      <c r="L11" s="12">
        <f>IFERROR(SUMIF('Results Table'!C$194:C$209,Stats!A11,'Results Table'!F$194:F$209)/H11,"N/A")</f>
        <v>1</v>
      </c>
      <c r="M11" s="13">
        <f>IFERROR(SUMIF('Results Table'!C$194:C$209,Stats!A11,'Results Table'!G$194:G$209)/H11,"N/A")</f>
        <v>72</v>
      </c>
      <c r="N11" s="9">
        <f>COUNTIF('Results Table'!C$210:C$217,Stats!A11)</f>
        <v>0</v>
      </c>
      <c r="O11" s="10" t="s">
        <v>182</v>
      </c>
      <c r="P11" s="9">
        <f>COUNTIFS('Results Table'!C$210:C$217,Stats!A11,'Results Table'!F$210:F$217,1)</f>
        <v>0</v>
      </c>
      <c r="Q11" s="11" t="str">
        <f t="shared" si="0"/>
        <v>N/A</v>
      </c>
      <c r="R11" s="12" t="str">
        <f>IFERROR(SUMIF('Results Table'!C$210:C$217,Stats!A11,'Results Table'!F$210:F$217)/N11,"N/A")</f>
        <v>N/A</v>
      </c>
      <c r="S11" s="7" t="str">
        <f>IFERROR(SUMIF('Results Table'!C$210:C$217,Stats!A11,'Results Table'!G$210:G$217)/N11,"N/A")</f>
        <v>N/A</v>
      </c>
      <c r="T11" s="9">
        <f>COUNTIF('Results Table'!C$218:C$221,Stats!A11)</f>
        <v>0</v>
      </c>
      <c r="U11" s="10" t="s">
        <v>183</v>
      </c>
      <c r="V11" s="15">
        <f>COUNTIFS('Results Table'!C$218:C$221,Stats!A11,'Results Table'!F$218:F$221,1)</f>
        <v>0</v>
      </c>
      <c r="W11" s="16" t="str">
        <f t="shared" si="1"/>
        <v>N/A</v>
      </c>
      <c r="X11" s="7" t="str">
        <f>IFERROR(SUMIF('Results Table'!C$218:C$221,Stats!A11,'Results Table'!F$218:F$221)/T11,"N/A")</f>
        <v>N/A</v>
      </c>
      <c r="Y11" s="7" t="str">
        <f ca="1">IFERROR(SUMIF('Results Table'!C$218:I$221,Stats!A11,'Results Table'!G$218:G$221)/T11,"N/A")</f>
        <v>N/A</v>
      </c>
      <c r="Z11" s="9">
        <f>COUNTIF('Results Table'!C$222:C$237,Stats!A11)</f>
        <v>0</v>
      </c>
      <c r="AA11" s="10" t="s">
        <v>182</v>
      </c>
      <c r="AB11" s="9">
        <f>COUNTIFS('Results Table'!C230:C245,Stats!A11,'Results Table'!F$222:F$237,1)</f>
        <v>0</v>
      </c>
      <c r="AC11" s="11" t="str">
        <f t="shared" si="2"/>
        <v>N/A</v>
      </c>
      <c r="AD11" s="12" t="str">
        <f>IFERROR(SUMIF('Results Table'!C$222:C$237,Stats!A11,'Results Table'!F$222:F$237)/Z11,"N/A")</f>
        <v>N/A</v>
      </c>
      <c r="AE11" s="7" t="str">
        <f>IFERROR(SUMIF('Results Table'!C$222:C$237,Stats!M11,'Results Table'!G$222:G$237)/Z11,"N/A")</f>
        <v>N/A</v>
      </c>
      <c r="AF11" s="9">
        <f t="shared" si="6"/>
        <v>12</v>
      </c>
      <c r="AG11" s="10" t="s">
        <v>184</v>
      </c>
      <c r="AH11" s="9">
        <f t="shared" si="7"/>
        <v>1</v>
      </c>
      <c r="AI11" s="11">
        <f t="shared" si="3"/>
        <v>8.3333333333333329E-2</v>
      </c>
      <c r="AJ11" s="12">
        <f>IFERROR(SUMIF('Results Table'!C10:C245,Stats!A11,'Results Table'!F$2:F$237)/AF11,"N/A")</f>
        <v>2.6666666666666665</v>
      </c>
      <c r="AK11" s="13">
        <f>IFERROR(SUMIF('Results Table'!C$2:C$237,Stats!A11,'Results Table'!G$2:G$237)/AF11,"N/A")</f>
        <v>64.833333333333329</v>
      </c>
    </row>
    <row r="12" spans="1:37" ht="24.95" customHeight="1" x14ac:dyDescent="0.25">
      <c r="A12" s="8" t="s">
        <v>9</v>
      </c>
      <c r="B12" s="9">
        <f>COUNTIF('Results Table'!C$2:C$193,Stats!A12)</f>
        <v>6</v>
      </c>
      <c r="C12" s="10" t="s">
        <v>180</v>
      </c>
      <c r="D12" s="9">
        <f>COUNTIFS('Results Table'!C$2:C$193,Stats!A12,'Results Table'!F$2:F$193,1)</f>
        <v>3</v>
      </c>
      <c r="E12" s="11">
        <f t="shared" si="4"/>
        <v>0.5</v>
      </c>
      <c r="F12" s="12">
        <f>SUMIF('Results Table'!C$2:C$193,Stats!A12,'Results Table'!F$2:F$193)/B12</f>
        <v>2</v>
      </c>
      <c r="G12" s="13">
        <f>SUMIF('Results Table'!C$2:C$193,Stats!A12,'Results Table'!G$2:G$193)/B12</f>
        <v>68.333333333333329</v>
      </c>
      <c r="H12" s="9">
        <f>COUNTIF('Results Table'!C$194:C$209,Stats!A12)</f>
        <v>2</v>
      </c>
      <c r="I12" s="10" t="s">
        <v>181</v>
      </c>
      <c r="J12" s="14">
        <f>COUNTIFS('Results Table'!C$194:C$209,Stats!A12,'Results Table'!F$194:F$209,1)</f>
        <v>0</v>
      </c>
      <c r="K12" s="11">
        <f t="shared" si="5"/>
        <v>0</v>
      </c>
      <c r="L12" s="12">
        <f>IFERROR(SUMIF('Results Table'!C$194:C$209,Stats!A12,'Results Table'!F$194:F$209)/H12,"N/A")</f>
        <v>3</v>
      </c>
      <c r="M12" s="13">
        <f>IFERROR(SUMIF('Results Table'!C$194:C$209,Stats!A12,'Results Table'!G$194:G$209)/H12,"N/A")</f>
        <v>67</v>
      </c>
      <c r="N12" s="9">
        <f>COUNTIF('Results Table'!C$210:C$217,Stats!A12)</f>
        <v>0</v>
      </c>
      <c r="O12" s="10" t="s">
        <v>182</v>
      </c>
      <c r="P12" s="9">
        <f>COUNTIFS('Results Table'!C$210:C$217,Stats!A12,'Results Table'!F$210:F$217,1)</f>
        <v>0</v>
      </c>
      <c r="Q12" s="11" t="str">
        <f t="shared" si="0"/>
        <v>N/A</v>
      </c>
      <c r="R12" s="12" t="str">
        <f>IFERROR(SUMIF('Results Table'!C$210:C$217,Stats!A12,'Results Table'!F$210:F$217)/N12,"N/A")</f>
        <v>N/A</v>
      </c>
      <c r="S12" s="7" t="str">
        <f>IFERROR(SUMIF('Results Table'!C$210:C$217,Stats!A12,'Results Table'!G$210:G$217)/N12,"N/A")</f>
        <v>N/A</v>
      </c>
      <c r="T12" s="9">
        <f>COUNTIF('Results Table'!C$218:C$221,Stats!A12)</f>
        <v>0</v>
      </c>
      <c r="U12" s="10" t="s">
        <v>183</v>
      </c>
      <c r="V12" s="15">
        <f>COUNTIFS('Results Table'!C$218:C$221,Stats!A12,'Results Table'!F$218:F$221,1)</f>
        <v>0</v>
      </c>
      <c r="W12" s="16" t="str">
        <f t="shared" si="1"/>
        <v>N/A</v>
      </c>
      <c r="X12" s="7" t="str">
        <f>IFERROR(SUMIF('Results Table'!C$218:C$221,Stats!A12,'Results Table'!F$218:F$221)/T12,"N/A")</f>
        <v>N/A</v>
      </c>
      <c r="Y12" s="7" t="str">
        <f ca="1">IFERROR(SUMIF('Results Table'!C$218:I$221,Stats!A12,'Results Table'!G$218:G$221)/T12,"N/A")</f>
        <v>N/A</v>
      </c>
      <c r="Z12" s="9">
        <f>COUNTIF('Results Table'!C$222:C$237,Stats!A12)</f>
        <v>1</v>
      </c>
      <c r="AA12" s="10" t="s">
        <v>182</v>
      </c>
      <c r="AB12" s="9">
        <f>COUNTIFS('Results Table'!C231:C246,Stats!A12,'Results Table'!F$222:F$237,1)</f>
        <v>0</v>
      </c>
      <c r="AC12" s="11">
        <f t="shared" si="2"/>
        <v>0</v>
      </c>
      <c r="AD12" s="12">
        <f>IFERROR(SUMIF('Results Table'!C$222:C$237,Stats!A12,'Results Table'!F$222:F$237)/Z12,"N/A")</f>
        <v>4</v>
      </c>
      <c r="AE12" s="7">
        <f>IFERROR(SUMIF('Results Table'!C$222:C$237,Stats!M12,'Results Table'!G$222:G$237)/Z12,"N/A")</f>
        <v>0</v>
      </c>
      <c r="AF12" s="9">
        <f t="shared" si="6"/>
        <v>9</v>
      </c>
      <c r="AG12" s="10" t="s">
        <v>184</v>
      </c>
      <c r="AH12" s="9">
        <f t="shared" si="7"/>
        <v>3</v>
      </c>
      <c r="AI12" s="11">
        <f t="shared" si="3"/>
        <v>0.33333333333333331</v>
      </c>
      <c r="AJ12" s="12">
        <f>IFERROR(SUMIF('Results Table'!C11:C246,Stats!A12,'Results Table'!F$2:F$237)/AF12,"N/A")</f>
        <v>2.7777777777777777</v>
      </c>
      <c r="AK12" s="13">
        <f>IFERROR(SUMIF('Results Table'!C$2:C$237,Stats!A12,'Results Table'!G$2:G$237)/AF12,"N/A")</f>
        <v>66.666666666666671</v>
      </c>
    </row>
    <row r="13" spans="1:37" ht="24.95" customHeight="1" x14ac:dyDescent="0.25">
      <c r="A13" s="8" t="s">
        <v>10</v>
      </c>
      <c r="B13" s="9">
        <f>COUNTIF('Results Table'!C$2:C$193,Stats!A13)</f>
        <v>16</v>
      </c>
      <c r="C13" s="10" t="s">
        <v>180</v>
      </c>
      <c r="D13" s="9">
        <f>COUNTIFS('Results Table'!C$2:C$193,Stats!A13,'Results Table'!F$2:F$193,1)</f>
        <v>2</v>
      </c>
      <c r="E13" s="11">
        <f t="shared" si="4"/>
        <v>0.125</v>
      </c>
      <c r="F13" s="12">
        <f>SUMIF('Results Table'!C$2:C$193,Stats!A13,'Results Table'!F$2:F$193)/B13</f>
        <v>2.875</v>
      </c>
      <c r="G13" s="13">
        <f>SUMIF('Results Table'!C$2:C$193,Stats!A13,'Results Table'!G$2:G$193)/B13</f>
        <v>69.75</v>
      </c>
      <c r="H13" s="9">
        <f>COUNTIF('Results Table'!C$194:C$209,Stats!A13)</f>
        <v>1</v>
      </c>
      <c r="I13" s="10" t="s">
        <v>181</v>
      </c>
      <c r="J13" s="14">
        <f>COUNTIFS('Results Table'!C$194:C$209,Stats!A13,'Results Table'!F$194:F$209,1)</f>
        <v>0</v>
      </c>
      <c r="K13" s="11">
        <f t="shared" si="5"/>
        <v>0</v>
      </c>
      <c r="L13" s="12">
        <f>IFERROR(SUMIF('Results Table'!C$194:C$209,Stats!A13,'Results Table'!F$194:F$209)/H13,"N/A")</f>
        <v>3</v>
      </c>
      <c r="M13" s="13">
        <f>IFERROR(SUMIF('Results Table'!C$194:C$209,Stats!A13,'Results Table'!G$194:G$209)/H13,"N/A")</f>
        <v>61</v>
      </c>
      <c r="N13" s="9">
        <f>COUNTIF('Results Table'!C$210:C$217,Stats!A13)</f>
        <v>0</v>
      </c>
      <c r="O13" s="10" t="s">
        <v>182</v>
      </c>
      <c r="P13" s="9">
        <f>COUNTIFS('Results Table'!C$210:C$217,Stats!A13,'Results Table'!F$210:F$217,1)</f>
        <v>0</v>
      </c>
      <c r="Q13" s="11" t="str">
        <f t="shared" si="0"/>
        <v>N/A</v>
      </c>
      <c r="R13" s="12" t="str">
        <f>IFERROR(SUMIF('Results Table'!C$210:C$217,Stats!A13,'Results Table'!F$210:F$217)/N13,"N/A")</f>
        <v>N/A</v>
      </c>
      <c r="S13" s="7" t="str">
        <f>IFERROR(SUMIF('Results Table'!C$210:C$217,Stats!A13,'Results Table'!G$210:G$217)/N13,"N/A")</f>
        <v>N/A</v>
      </c>
      <c r="T13" s="9">
        <f>COUNTIF('Results Table'!C$218:C$221,Stats!A13)</f>
        <v>0</v>
      </c>
      <c r="U13" s="10" t="s">
        <v>183</v>
      </c>
      <c r="V13" s="15">
        <f>COUNTIFS('Results Table'!C$218:C$221,Stats!A13,'Results Table'!F$218:F$221,1)</f>
        <v>0</v>
      </c>
      <c r="W13" s="16" t="str">
        <f t="shared" si="1"/>
        <v>N/A</v>
      </c>
      <c r="X13" s="7" t="str">
        <f>IFERROR(SUMIF('Results Table'!C$218:C$221,Stats!A13,'Results Table'!F$218:F$221)/T13,"N/A")</f>
        <v>N/A</v>
      </c>
      <c r="Y13" s="7" t="str">
        <f ca="1">IFERROR(SUMIF('Results Table'!C$218:I$221,Stats!A13,'Results Table'!G$218:G$221)/T13,"N/A")</f>
        <v>N/A</v>
      </c>
      <c r="Z13" s="9">
        <f>COUNTIF('Results Table'!C$222:C$237,Stats!A13)</f>
        <v>3</v>
      </c>
      <c r="AA13" s="10" t="s">
        <v>182</v>
      </c>
      <c r="AB13" s="9">
        <f>COUNTIFS('Results Table'!C232:C247,Stats!A13,'Results Table'!F$222:F$237,1)</f>
        <v>0</v>
      </c>
      <c r="AC13" s="11">
        <f t="shared" si="2"/>
        <v>0</v>
      </c>
      <c r="AD13" s="12">
        <f>IFERROR(SUMIF('Results Table'!C$222:C$237,Stats!A13,'Results Table'!F$222:F$237)/Z13,"N/A")</f>
        <v>2.6666666666666665</v>
      </c>
      <c r="AE13" s="7">
        <f>IFERROR(SUMIF('Results Table'!C$222:C$237,Stats!M13,'Results Table'!G$222:G$237)/Z13,"N/A")</f>
        <v>0</v>
      </c>
      <c r="AF13" s="9">
        <f t="shared" si="6"/>
        <v>20</v>
      </c>
      <c r="AG13" s="10" t="s">
        <v>184</v>
      </c>
      <c r="AH13" s="9">
        <f t="shared" si="7"/>
        <v>2</v>
      </c>
      <c r="AI13" s="11">
        <f t="shared" si="3"/>
        <v>0.1</v>
      </c>
      <c r="AJ13" s="12">
        <f>IFERROR(SUMIF('Results Table'!C12:C247,Stats!A13,'Results Table'!F$2:F$237)/AF13,"N/A")</f>
        <v>2.4</v>
      </c>
      <c r="AK13" s="13">
        <f>IFERROR(SUMIF('Results Table'!C$2:C$237,Stats!A13,'Results Table'!G$2:G$237)/AF13,"N/A")</f>
        <v>67.25</v>
      </c>
    </row>
    <row r="14" spans="1:37" ht="24.95" customHeight="1" x14ac:dyDescent="0.25">
      <c r="A14" s="8" t="s">
        <v>11</v>
      </c>
      <c r="B14" s="9">
        <f>COUNTIF('Results Table'!C$2:C$193,Stats!A14)</f>
        <v>15</v>
      </c>
      <c r="C14" s="10" t="s">
        <v>180</v>
      </c>
      <c r="D14" s="9">
        <f>COUNTIFS('Results Table'!C$2:C$193,Stats!A14,'Results Table'!F$2:F$193,1)</f>
        <v>2</v>
      </c>
      <c r="E14" s="11">
        <f t="shared" si="4"/>
        <v>0.13333333333333333</v>
      </c>
      <c r="F14" s="12">
        <f>SUMIF('Results Table'!C$2:C$193,Stats!A14,'Results Table'!F$2:F$193)/B14</f>
        <v>2.2666666666666666</v>
      </c>
      <c r="G14" s="13">
        <f>SUMIF('Results Table'!C$2:C$193,Stats!A14,'Results Table'!G$2:G$193)/B14</f>
        <v>74.933333333333337</v>
      </c>
      <c r="H14" s="9">
        <f>COUNTIF('Results Table'!C$194:C$209,Stats!A14)</f>
        <v>0</v>
      </c>
      <c r="I14" s="10" t="s">
        <v>181</v>
      </c>
      <c r="J14" s="14">
        <f>COUNTIFS('Results Table'!C$194:C$209,Stats!A14,'Results Table'!F$194:F$209,1)</f>
        <v>0</v>
      </c>
      <c r="K14" s="11" t="str">
        <f t="shared" si="5"/>
        <v>N/A</v>
      </c>
      <c r="L14" s="12" t="str">
        <f>IFERROR(SUMIF('Results Table'!C$194:C$209,Stats!A14,'Results Table'!F$194:F$209)/H14,"N/A")</f>
        <v>N/A</v>
      </c>
      <c r="M14" s="13" t="str">
        <f>IFERROR(SUMIF('Results Table'!C$194:C$209,Stats!A14,'Results Table'!G$194:G$209)/H14,"N/A")</f>
        <v>N/A</v>
      </c>
      <c r="N14" s="9">
        <f>COUNTIF('Results Table'!C$210:C$217,Stats!A14)</f>
        <v>0</v>
      </c>
      <c r="O14" s="10" t="s">
        <v>182</v>
      </c>
      <c r="P14" s="9">
        <f>COUNTIFS('Results Table'!C$210:C$217,Stats!A14,'Results Table'!F$210:F$217,1)</f>
        <v>0</v>
      </c>
      <c r="Q14" s="11" t="str">
        <f t="shared" si="0"/>
        <v>N/A</v>
      </c>
      <c r="R14" s="12" t="str">
        <f>IFERROR(SUMIF('Results Table'!C$210:C$217,Stats!A14,'Results Table'!F$210:F$217)/N14,"N/A")</f>
        <v>N/A</v>
      </c>
      <c r="S14" s="7" t="str">
        <f>IFERROR(SUMIF('Results Table'!C$210:C$217,Stats!A14,'Results Table'!G$210:G$217)/N14,"N/A")</f>
        <v>N/A</v>
      </c>
      <c r="T14" s="9">
        <f>COUNTIF('Results Table'!C$218:C$221,Stats!A14)</f>
        <v>0</v>
      </c>
      <c r="U14" s="10" t="s">
        <v>183</v>
      </c>
      <c r="V14" s="15">
        <f>COUNTIFS('Results Table'!C$218:C$221,Stats!A14,'Results Table'!F$218:F$221,1)</f>
        <v>0</v>
      </c>
      <c r="W14" s="16" t="str">
        <f t="shared" si="1"/>
        <v>N/A</v>
      </c>
      <c r="X14" s="7" t="str">
        <f>IFERROR(SUMIF('Results Table'!C$218:C$221,Stats!A14,'Results Table'!F$218:F$221)/T14,"N/A")</f>
        <v>N/A</v>
      </c>
      <c r="Y14" s="7" t="str">
        <f ca="1">IFERROR(SUMIF('Results Table'!C$218:I$221,Stats!A14,'Results Table'!G$218:G$221)/T14,"N/A")</f>
        <v>N/A</v>
      </c>
      <c r="Z14" s="9">
        <f>COUNTIF('Results Table'!C$222:C$237,Stats!A14)</f>
        <v>0</v>
      </c>
      <c r="AA14" s="10" t="s">
        <v>182</v>
      </c>
      <c r="AB14" s="9">
        <f>COUNTIFS('Results Table'!C233:C248,Stats!A14,'Results Table'!F$222:F$237,1)</f>
        <v>0</v>
      </c>
      <c r="AC14" s="11" t="str">
        <f t="shared" si="2"/>
        <v>N/A</v>
      </c>
      <c r="AD14" s="12" t="str">
        <f>IFERROR(SUMIF('Results Table'!C$222:C$237,Stats!A14,'Results Table'!F$222:F$237)/Z14,"N/A")</f>
        <v>N/A</v>
      </c>
      <c r="AE14" s="7" t="str">
        <f>IFERROR(SUMIF('Results Table'!C$222:C$237,Stats!M14,'Results Table'!G$222:G$237)/Z14,"N/A")</f>
        <v>N/A</v>
      </c>
      <c r="AF14" s="9">
        <f t="shared" si="6"/>
        <v>15</v>
      </c>
      <c r="AG14" s="10" t="s">
        <v>184</v>
      </c>
      <c r="AH14" s="9">
        <f t="shared" si="7"/>
        <v>2</v>
      </c>
      <c r="AI14" s="11">
        <f t="shared" si="3"/>
        <v>0.13333333333333333</v>
      </c>
      <c r="AJ14" s="28">
        <f>IFERROR(SUMIF('Results Table'!C13:C248,Stats!A14,'Results Table'!F$2:F$237)/AF14,"N/A")</f>
        <v>2</v>
      </c>
      <c r="AK14" s="13">
        <f>IFERROR(SUMIF('Results Table'!C$2:C$237,Stats!A14,'Results Table'!G$2:G$237)/AF14,"N/A")</f>
        <v>74.933333333333337</v>
      </c>
    </row>
    <row r="15" spans="1:37" ht="24.95" customHeight="1" x14ac:dyDescent="0.25">
      <c r="A15" s="8" t="s">
        <v>12</v>
      </c>
      <c r="B15" s="9">
        <f>COUNTIF('Results Table'!C$2:C$193,Stats!A15)</f>
        <v>16</v>
      </c>
      <c r="C15" s="10" t="s">
        <v>180</v>
      </c>
      <c r="D15" s="9">
        <f>COUNTIFS('Results Table'!C$2:C$193,Stats!A15,'Results Table'!F$2:F$193,1)</f>
        <v>7</v>
      </c>
      <c r="E15" s="11">
        <f t="shared" si="4"/>
        <v>0.4375</v>
      </c>
      <c r="F15" s="12">
        <f>SUMIF('Results Table'!C$2:C$193,Stats!A15,'Results Table'!F$2:F$193)/B15</f>
        <v>2.1875</v>
      </c>
      <c r="G15" s="13">
        <f>SUMIF('Results Table'!C$2:C$193,Stats!A15,'Results Table'!G$2:G$193)/B15</f>
        <v>72.6875</v>
      </c>
      <c r="H15" s="9">
        <f>COUNTIF('Results Table'!C$194:C$209,Stats!A15)</f>
        <v>2</v>
      </c>
      <c r="I15" s="10" t="s">
        <v>181</v>
      </c>
      <c r="J15" s="14">
        <f>COUNTIFS('Results Table'!C$194:C$209,Stats!A15,'Results Table'!F$194:F$209,1)</f>
        <v>0</v>
      </c>
      <c r="K15" s="11">
        <f t="shared" si="5"/>
        <v>0</v>
      </c>
      <c r="L15" s="12">
        <f>IFERROR(SUMIF('Results Table'!C$194:C$209,Stats!A15,'Results Table'!F$194:F$209)/H15,"N/A")</f>
        <v>2.5</v>
      </c>
      <c r="M15" s="13">
        <f>IFERROR(SUMIF('Results Table'!C$194:C$209,Stats!A15,'Results Table'!G$194:G$209)/H15,"N/A")</f>
        <v>66</v>
      </c>
      <c r="N15" s="9">
        <f>COUNTIF('Results Table'!C$210:C$217,Stats!A15)</f>
        <v>0</v>
      </c>
      <c r="O15" s="10" t="s">
        <v>182</v>
      </c>
      <c r="P15" s="9">
        <f>COUNTIFS('Results Table'!C$210:C$217,Stats!A15,'Results Table'!F$210:F$217,1)</f>
        <v>0</v>
      </c>
      <c r="Q15" s="11" t="str">
        <f t="shared" si="0"/>
        <v>N/A</v>
      </c>
      <c r="R15" s="12" t="str">
        <f>IFERROR(SUMIF('Results Table'!C$210:C$217,Stats!A15,'Results Table'!F$210:F$217)/N15,"N/A")</f>
        <v>N/A</v>
      </c>
      <c r="S15" s="7" t="str">
        <f>IFERROR(SUMIF('Results Table'!C$210:C$217,Stats!A15,'Results Table'!G$210:G$217)/N15,"N/A")</f>
        <v>N/A</v>
      </c>
      <c r="T15" s="9">
        <f>COUNTIF('Results Table'!C$218:C$221,Stats!A15)</f>
        <v>0</v>
      </c>
      <c r="U15" s="10" t="s">
        <v>183</v>
      </c>
      <c r="V15" s="15">
        <f>COUNTIFS('Results Table'!C$218:C$221,Stats!A15,'Results Table'!F$218:F$221,1)</f>
        <v>0</v>
      </c>
      <c r="W15" s="16" t="str">
        <f t="shared" si="1"/>
        <v>N/A</v>
      </c>
      <c r="X15" s="7" t="str">
        <f>IFERROR(SUMIF('Results Table'!C$218:C$221,Stats!A15,'Results Table'!F$218:F$221)/T15,"N/A")</f>
        <v>N/A</v>
      </c>
      <c r="Y15" s="7" t="str">
        <f ca="1">IFERROR(SUMIF('Results Table'!C$218:I$221,Stats!A15,'Results Table'!G$218:G$221)/T15,"N/A")</f>
        <v>N/A</v>
      </c>
      <c r="Z15" s="9">
        <f>COUNTIF('Results Table'!C$222:C$237,Stats!A15)</f>
        <v>1</v>
      </c>
      <c r="AA15" s="10" t="s">
        <v>182</v>
      </c>
      <c r="AB15" s="9">
        <f>COUNTIFS('Results Table'!C234:C249,Stats!A15,'Results Table'!F$222:F$237,1)</f>
        <v>0</v>
      </c>
      <c r="AC15" s="11">
        <f t="shared" si="2"/>
        <v>0</v>
      </c>
      <c r="AD15" s="12">
        <f>IFERROR(SUMIF('Results Table'!C$222:C$237,Stats!A15,'Results Table'!F$222:F$237)/Z15,"N/A")</f>
        <v>3</v>
      </c>
      <c r="AE15" s="7">
        <f>IFERROR(SUMIF('Results Table'!C$222:C$237,Stats!M15,'Results Table'!G$222:G$237)/Z15,"N/A")</f>
        <v>0</v>
      </c>
      <c r="AF15" s="9">
        <f t="shared" si="6"/>
        <v>19</v>
      </c>
      <c r="AG15" s="10" t="s">
        <v>184</v>
      </c>
      <c r="AH15" s="9">
        <f t="shared" si="7"/>
        <v>7</v>
      </c>
      <c r="AI15" s="11">
        <f t="shared" si="3"/>
        <v>0.36842105263157893</v>
      </c>
      <c r="AJ15" s="12">
        <f>IFERROR(SUMIF('Results Table'!C14:C249,Stats!A15,'Results Table'!F$2:F$237)/AF15,"N/A")</f>
        <v>2.8947368421052633</v>
      </c>
      <c r="AK15" s="13">
        <f>IFERROR(SUMIF('Results Table'!C$2:C$237,Stats!A15,'Results Table'!G$2:G$237)/AF15,"N/A")</f>
        <v>71.05263157894737</v>
      </c>
    </row>
    <row r="16" spans="1:37" ht="24.95" customHeight="1" x14ac:dyDescent="0.25">
      <c r="A16" s="8" t="s">
        <v>13</v>
      </c>
      <c r="B16" s="9">
        <f>COUNTIF('Results Table'!C$2:C$193,Stats!A16)</f>
        <v>10</v>
      </c>
      <c r="C16" s="10" t="s">
        <v>180</v>
      </c>
      <c r="D16" s="9">
        <f>COUNTIFS('Results Table'!C$2:C$193,Stats!A16,'Results Table'!F$2:F$193,1)</f>
        <v>4</v>
      </c>
      <c r="E16" s="11">
        <f t="shared" si="4"/>
        <v>0.4</v>
      </c>
      <c r="F16" s="12">
        <f>SUMIF('Results Table'!C$2:C$193,Stats!A16,'Results Table'!F$2:F$193)/B16</f>
        <v>2</v>
      </c>
      <c r="G16" s="13">
        <f>SUMIF('Results Table'!C$2:C$193,Stats!A16,'Results Table'!G$2:G$193)/B16</f>
        <v>75</v>
      </c>
      <c r="H16" s="9">
        <f>COUNTIF('Results Table'!C$194:C$209,Stats!A16)</f>
        <v>0</v>
      </c>
      <c r="I16" s="10" t="s">
        <v>181</v>
      </c>
      <c r="J16" s="14">
        <f>COUNTIFS('Results Table'!C$194:C$209,Stats!A16,'Results Table'!F$194:F$209,1)</f>
        <v>0</v>
      </c>
      <c r="K16" s="11" t="str">
        <f t="shared" si="5"/>
        <v>N/A</v>
      </c>
      <c r="L16" s="12" t="str">
        <f>IFERROR(SUMIF('Results Table'!C$194:C$209,Stats!A16,'Results Table'!F$194:F$209)/H16,"N/A")</f>
        <v>N/A</v>
      </c>
      <c r="M16" s="13" t="str">
        <f>IFERROR(SUMIF('Results Table'!C$194:C$209,Stats!A16,'Results Table'!G$194:G$209)/H16,"N/A")</f>
        <v>N/A</v>
      </c>
      <c r="N16" s="9">
        <f>COUNTIF('Results Table'!C$210:C$217,Stats!A16)</f>
        <v>2</v>
      </c>
      <c r="O16" s="10" t="s">
        <v>182</v>
      </c>
      <c r="P16" s="9">
        <f>COUNTIFS('Results Table'!C$210:C$217,Stats!A16,'Results Table'!F$210:F$217,1)</f>
        <v>1</v>
      </c>
      <c r="Q16" s="11">
        <f t="shared" si="0"/>
        <v>0.5</v>
      </c>
      <c r="R16" s="12">
        <f>IFERROR(SUMIF('Results Table'!C$210:C$217,Stats!A16,'Results Table'!F$210:F$217)/N16,"N/A")</f>
        <v>2.5</v>
      </c>
      <c r="S16" s="7">
        <f>IFERROR(SUMIF('Results Table'!C$210:C$217,Stats!A16,'Results Table'!G$210:G$217)/N16,"N/A")</f>
        <v>73</v>
      </c>
      <c r="T16" s="9">
        <f>COUNTIF('Results Table'!C$218:C$221,Stats!A16)</f>
        <v>1</v>
      </c>
      <c r="U16" s="10" t="s">
        <v>183</v>
      </c>
      <c r="V16" s="15">
        <f>COUNTIFS('Results Table'!C$218:C$221,Stats!A16,'Results Table'!F$218:F$221,1)</f>
        <v>0</v>
      </c>
      <c r="W16" s="16">
        <f t="shared" si="1"/>
        <v>0</v>
      </c>
      <c r="X16" s="12">
        <f>IFERROR(SUMIF('Results Table'!C$218:C$221,Stats!A16,'Results Table'!F$218:F$221)/T16,"N/A")</f>
        <v>4</v>
      </c>
      <c r="Y16" s="7">
        <f ca="1">IFERROR(SUMIF('Results Table'!C$218:I$221,Stats!A16,'Results Table'!G$218:G$221)/T16,"N/A")</f>
        <v>71</v>
      </c>
      <c r="Z16" s="9">
        <f>COUNTIF('Results Table'!C$222:C$237,Stats!A16)</f>
        <v>1</v>
      </c>
      <c r="AA16" s="10" t="s">
        <v>182</v>
      </c>
      <c r="AB16" s="9">
        <f>COUNTIFS('Results Table'!C235:C250,Stats!A16,'Results Table'!F$222:F$237,1)</f>
        <v>0</v>
      </c>
      <c r="AC16" s="11">
        <f t="shared" si="2"/>
        <v>0</v>
      </c>
      <c r="AD16" s="12">
        <f>IFERROR(SUMIF('Results Table'!C$222:C$237,Stats!A16,'Results Table'!F$222:F$237)/Z16,"N/A")</f>
        <v>4</v>
      </c>
      <c r="AE16" s="7">
        <f>IFERROR(SUMIF('Results Table'!C$222:C$237,Stats!M16,'Results Table'!G$222:G$237)/Z16,"N/A")</f>
        <v>0</v>
      </c>
      <c r="AF16" s="9">
        <f t="shared" si="6"/>
        <v>14</v>
      </c>
      <c r="AG16" s="10" t="s">
        <v>184</v>
      </c>
      <c r="AH16" s="9">
        <f t="shared" si="7"/>
        <v>5</v>
      </c>
      <c r="AI16" s="11">
        <f t="shared" si="3"/>
        <v>0.35714285714285715</v>
      </c>
      <c r="AJ16" s="12">
        <f>IFERROR(SUMIF('Results Table'!C15:C250,Stats!A16,'Results Table'!F$2:F$237)/AF16,"N/A")</f>
        <v>2.6428571428571428</v>
      </c>
      <c r="AK16" s="13">
        <f>IFERROR(SUMIF('Results Table'!C$2:C$237,Stats!A16,'Results Table'!G$2:G$237)/AF16,"N/A")</f>
        <v>72.428571428571431</v>
      </c>
    </row>
    <row r="17" spans="1:37" ht="24.95" customHeight="1" x14ac:dyDescent="0.25">
      <c r="A17" s="8" t="s">
        <v>14</v>
      </c>
      <c r="B17" s="9">
        <f>COUNTIF('Results Table'!C$2:C$193,Stats!A17)</f>
        <v>12</v>
      </c>
      <c r="C17" s="10" t="s">
        <v>180</v>
      </c>
      <c r="D17" s="9">
        <f>COUNTIFS('Results Table'!C$2:C$193,Stats!A17,'Results Table'!F$2:F$193,1)</f>
        <v>2</v>
      </c>
      <c r="E17" s="11">
        <f t="shared" si="4"/>
        <v>0.16666666666666666</v>
      </c>
      <c r="F17" s="12">
        <f>SUMIF('Results Table'!C$2:C$193,Stats!A17,'Results Table'!F$2:F$193)/B17</f>
        <v>2.8333333333333335</v>
      </c>
      <c r="G17" s="13">
        <f>SUMIF('Results Table'!C$2:C$193,Stats!A17,'Results Table'!G$2:G$193)/B17</f>
        <v>67.75</v>
      </c>
      <c r="H17" s="9">
        <f>COUNTIF('Results Table'!C$194:C$209,Stats!A17)</f>
        <v>1</v>
      </c>
      <c r="I17" s="10" t="s">
        <v>181</v>
      </c>
      <c r="J17" s="14">
        <f>COUNTIFS('Results Table'!C$194:C$209,Stats!A17,'Results Table'!F$194:F$209,1)</f>
        <v>1</v>
      </c>
      <c r="K17" s="11">
        <f t="shared" si="5"/>
        <v>1</v>
      </c>
      <c r="L17" s="12">
        <f>IFERROR(SUMIF('Results Table'!C$194:C$209,Stats!A17,'Results Table'!F$194:F$209)/H17,"N/A")</f>
        <v>1</v>
      </c>
      <c r="M17" s="13">
        <f>IFERROR(SUMIF('Results Table'!C$194:C$209,Stats!A17,'Results Table'!G$194:G$209)/H17,"N/A")</f>
        <v>68</v>
      </c>
      <c r="N17" s="9">
        <f>COUNTIF('Results Table'!C$210:C$217,Stats!A17)</f>
        <v>0</v>
      </c>
      <c r="O17" s="10" t="s">
        <v>182</v>
      </c>
      <c r="P17" s="9">
        <f>COUNTIFS('Results Table'!C$210:C$217,Stats!A17,'Results Table'!F$210:F$217,1)</f>
        <v>0</v>
      </c>
      <c r="Q17" s="11" t="str">
        <f t="shared" si="0"/>
        <v>N/A</v>
      </c>
      <c r="R17" s="12" t="str">
        <f>IFERROR(SUMIF('Results Table'!C$210:C$217,Stats!A17,'Results Table'!F$210:F$217)/N17,"N/A")</f>
        <v>N/A</v>
      </c>
      <c r="S17" s="7" t="str">
        <f>IFERROR(SUMIF('Results Table'!C$210:C$217,Stats!A17,'Results Table'!G$210:G$217)/N17,"N/A")</f>
        <v>N/A</v>
      </c>
      <c r="T17" s="9">
        <f>COUNTIF('Results Table'!C$218:C$221,Stats!A17)</f>
        <v>0</v>
      </c>
      <c r="U17" s="10" t="s">
        <v>183</v>
      </c>
      <c r="V17" s="15">
        <f>COUNTIFS('Results Table'!C$218:C$221,Stats!A17,'Results Table'!F$218:F$221,1)</f>
        <v>0</v>
      </c>
      <c r="W17" s="16" t="str">
        <f t="shared" si="1"/>
        <v>N/A</v>
      </c>
      <c r="X17" s="7" t="str">
        <f>IFERROR(SUMIF('Results Table'!C$218:C$221,Stats!A17,'Results Table'!F$218:F$221)/T17,"N/A")</f>
        <v>N/A</v>
      </c>
      <c r="Y17" s="7" t="str">
        <f ca="1">IFERROR(SUMIF('Results Table'!C$218:I$221,Stats!A17,'Results Table'!G$218:G$221)/T17,"N/A")</f>
        <v>N/A</v>
      </c>
      <c r="Z17" s="9">
        <f>COUNTIF('Results Table'!C$222:C$237,Stats!A17)</f>
        <v>1</v>
      </c>
      <c r="AA17" s="10" t="s">
        <v>182</v>
      </c>
      <c r="AB17" s="9">
        <f>COUNTIFS('Results Table'!C236:C251,Stats!A17,'Results Table'!F$222:F$237,1)</f>
        <v>0</v>
      </c>
      <c r="AC17" s="11">
        <f t="shared" si="2"/>
        <v>0</v>
      </c>
      <c r="AD17" s="12">
        <f>IFERROR(SUMIF('Results Table'!C$222:C$237,Stats!A17,'Results Table'!F$222:F$237)/Z17,"N/A")</f>
        <v>3</v>
      </c>
      <c r="AE17" s="7">
        <f>IFERROR(SUMIF('Results Table'!C$222:C$237,Stats!M17,'Results Table'!G$222:G$237)/Z17,"N/A")</f>
        <v>0</v>
      </c>
      <c r="AF17" s="9">
        <f t="shared" si="6"/>
        <v>14</v>
      </c>
      <c r="AG17" s="10" t="s">
        <v>184</v>
      </c>
      <c r="AH17" s="9">
        <f t="shared" si="7"/>
        <v>3</v>
      </c>
      <c r="AI17" s="11">
        <f t="shared" si="3"/>
        <v>0.21428571428571427</v>
      </c>
      <c r="AJ17" s="12">
        <f>IFERROR(SUMIF('Results Table'!C16:C251,Stats!A17,'Results Table'!F$2:F$237)/AF17,"N/A")</f>
        <v>2.3571428571428572</v>
      </c>
      <c r="AK17" s="13">
        <f>IFERROR(SUMIF('Results Table'!C$2:C$237,Stats!A17,'Results Table'!G$2:G$237)/AF17,"N/A")</f>
        <v>65.928571428571431</v>
      </c>
    </row>
    <row r="18" spans="1:37" ht="24.95" customHeight="1" x14ac:dyDescent="0.25">
      <c r="A18" s="8" t="s">
        <v>15</v>
      </c>
      <c r="B18" s="9">
        <f>COUNTIF('Results Table'!C$2:C$193,Stats!A18)</f>
        <v>14</v>
      </c>
      <c r="C18" s="10" t="s">
        <v>180</v>
      </c>
      <c r="D18" s="9">
        <f>COUNTIFS('Results Table'!C$2:C$193,Stats!A18,'Results Table'!F$2:F$193,1)</f>
        <v>1</v>
      </c>
      <c r="E18" s="11">
        <f t="shared" si="4"/>
        <v>7.1428571428571425E-2</v>
      </c>
      <c r="F18" s="12">
        <f>SUMIF('Results Table'!C$2:C$193,Stats!A18,'Results Table'!F$2:F$193)/B18</f>
        <v>2.7142857142857144</v>
      </c>
      <c r="G18" s="13">
        <f>SUMIF('Results Table'!C$2:C$193,Stats!A18,'Results Table'!G$2:G$193)/B18</f>
        <v>70.785714285714292</v>
      </c>
      <c r="H18" s="9">
        <f>COUNTIF('Results Table'!C$194:C$209,Stats!A18)</f>
        <v>0</v>
      </c>
      <c r="I18" s="10" t="s">
        <v>181</v>
      </c>
      <c r="J18" s="14">
        <f>COUNTIFS('Results Table'!C$194:C$209,Stats!A18,'Results Table'!F$194:F$209,1)</f>
        <v>0</v>
      </c>
      <c r="K18" s="11" t="str">
        <f t="shared" si="5"/>
        <v>N/A</v>
      </c>
      <c r="L18" s="12" t="str">
        <f>IFERROR(SUMIF('Results Table'!C$194:C$209,Stats!A18,'Results Table'!F$194:F$209)/H18,"N/A")</f>
        <v>N/A</v>
      </c>
      <c r="M18" s="13" t="str">
        <f>IFERROR(SUMIF('Results Table'!C$194:C$209,Stats!A18,'Results Table'!G$194:G$209)/H18,"N/A")</f>
        <v>N/A</v>
      </c>
      <c r="N18" s="9">
        <f>COUNTIF('Results Table'!C$210:C$217,Stats!A18)</f>
        <v>0</v>
      </c>
      <c r="O18" s="10" t="s">
        <v>182</v>
      </c>
      <c r="P18" s="9">
        <f>COUNTIFS('Results Table'!C$210:C$217,Stats!A18,'Results Table'!F$210:F$217,1)</f>
        <v>0</v>
      </c>
      <c r="Q18" s="11" t="str">
        <f t="shared" si="0"/>
        <v>N/A</v>
      </c>
      <c r="R18" s="12" t="str">
        <f>IFERROR(SUMIF('Results Table'!C$210:C$217,Stats!A18,'Results Table'!F$210:F$217)/N18,"N/A")</f>
        <v>N/A</v>
      </c>
      <c r="S18" s="7" t="str">
        <f>IFERROR(SUMIF('Results Table'!C$210:C$217,Stats!A18,'Results Table'!G$210:G$217)/N18,"N/A")</f>
        <v>N/A</v>
      </c>
      <c r="T18" s="9">
        <f>COUNTIF('Results Table'!C$218:C$221,Stats!A18)</f>
        <v>1</v>
      </c>
      <c r="U18" s="10" t="s">
        <v>183</v>
      </c>
      <c r="V18" s="15">
        <f>COUNTIFS('Results Table'!C$218:C$221,Stats!A18,'Results Table'!F$218:F$221,1)</f>
        <v>1</v>
      </c>
      <c r="W18" s="16">
        <f t="shared" si="1"/>
        <v>1</v>
      </c>
      <c r="X18" s="12">
        <f>IFERROR(SUMIF('Results Table'!C$218:C$221,Stats!A18,'Results Table'!F$218:F$221)/T18,"N/A")</f>
        <v>1</v>
      </c>
      <c r="Y18" s="7">
        <f ca="1">IFERROR(SUMIF('Results Table'!C$218:I$221,Stats!A18,'Results Table'!G$218:G$221)/T18,"N/A")</f>
        <v>88</v>
      </c>
      <c r="Z18" s="9">
        <f>COUNTIF('Results Table'!C$222:C$237,Stats!A18)</f>
        <v>0</v>
      </c>
      <c r="AA18" s="10" t="s">
        <v>182</v>
      </c>
      <c r="AB18" s="9">
        <f>COUNTIFS('Results Table'!C237:C252,Stats!A18,'Results Table'!F$222:F$237,1)</f>
        <v>0</v>
      </c>
      <c r="AC18" s="11" t="str">
        <f t="shared" si="2"/>
        <v>N/A</v>
      </c>
      <c r="AD18" s="12" t="str">
        <f>IFERROR(SUMIF('Results Table'!C$222:C$237,Stats!A18,'Results Table'!F$222:F$237)/Z18,"N/A")</f>
        <v>N/A</v>
      </c>
      <c r="AE18" s="7" t="str">
        <f>IFERROR(SUMIF('Results Table'!C$222:C$237,Stats!M18,'Results Table'!G$222:G$237)/Z18,"N/A")</f>
        <v>N/A</v>
      </c>
      <c r="AF18" s="9">
        <f t="shared" si="6"/>
        <v>15</v>
      </c>
      <c r="AG18" s="10" t="s">
        <v>184</v>
      </c>
      <c r="AH18" s="9">
        <f t="shared" si="7"/>
        <v>2</v>
      </c>
      <c r="AI18" s="11">
        <f t="shared" si="3"/>
        <v>0.13333333333333333</v>
      </c>
      <c r="AJ18" s="12">
        <f>IFERROR(SUMIF('Results Table'!C17:C252,Stats!A18,'Results Table'!F$2:F$237)/AF18,"N/A")</f>
        <v>2.4</v>
      </c>
      <c r="AK18" s="13">
        <f>IFERROR(SUMIF('Results Table'!C$2:C$237,Stats!A18,'Results Table'!G$2:G$237)/AF18,"N/A")</f>
        <v>71.933333333333337</v>
      </c>
    </row>
    <row r="19" spans="1:37" ht="24.95" customHeight="1" x14ac:dyDescent="0.25">
      <c r="A19" s="8" t="s">
        <v>16</v>
      </c>
      <c r="B19" s="9">
        <f>COUNTIF('Results Table'!C$2:C$193,Stats!A19)</f>
        <v>10</v>
      </c>
      <c r="C19" s="10" t="s">
        <v>180</v>
      </c>
      <c r="D19" s="9">
        <f>COUNTIFS('Results Table'!C$2:C$193,Stats!A19,'Results Table'!F$2:F$193,1)</f>
        <v>3</v>
      </c>
      <c r="E19" s="11">
        <f t="shared" si="4"/>
        <v>0.3</v>
      </c>
      <c r="F19" s="12">
        <f>SUMIF('Results Table'!C$2:C$193,Stats!A19,'Results Table'!F$2:F$193)/B19</f>
        <v>2.2999999999999998</v>
      </c>
      <c r="G19" s="13">
        <f>SUMIF('Results Table'!C$2:C$193,Stats!A19,'Results Table'!G$2:G$193)/B19</f>
        <v>72.3</v>
      </c>
      <c r="H19" s="9">
        <f>COUNTIF('Results Table'!C$194:C$209,Stats!A19)</f>
        <v>0</v>
      </c>
      <c r="I19" s="10" t="s">
        <v>181</v>
      </c>
      <c r="J19" s="14">
        <f>COUNTIFS('Results Table'!C$194:C$209,Stats!A19,'Results Table'!F$194:F$209,1)</f>
        <v>0</v>
      </c>
      <c r="K19" s="11" t="str">
        <f t="shared" si="5"/>
        <v>N/A</v>
      </c>
      <c r="L19" s="12" t="str">
        <f>IFERROR(SUMIF('Results Table'!C$194:C$209,Stats!A19,'Results Table'!F$194:F$209)/H19,"N/A")</f>
        <v>N/A</v>
      </c>
      <c r="M19" s="13" t="str">
        <f>IFERROR(SUMIF('Results Table'!C$194:C$209,Stats!A19,'Results Table'!G$194:G$209)/H19,"N/A")</f>
        <v>N/A</v>
      </c>
      <c r="N19" s="9">
        <f>COUNTIF('Results Table'!C$210:C$217,Stats!A19)</f>
        <v>0</v>
      </c>
      <c r="O19" s="10" t="s">
        <v>182</v>
      </c>
      <c r="P19" s="9">
        <f>COUNTIFS('Results Table'!C$210:C$217,Stats!A19,'Results Table'!F$210:F$217,1)</f>
        <v>0</v>
      </c>
      <c r="Q19" s="11" t="str">
        <f t="shared" si="0"/>
        <v>N/A</v>
      </c>
      <c r="R19" s="12" t="str">
        <f>IFERROR(SUMIF('Results Table'!C$210:C$217,Stats!A19,'Results Table'!F$210:F$217)/N19,"N/A")</f>
        <v>N/A</v>
      </c>
      <c r="S19" s="7" t="str">
        <f>IFERROR(SUMIF('Results Table'!C$210:C$217,Stats!A19,'Results Table'!G$210:G$217)/N19,"N/A")</f>
        <v>N/A</v>
      </c>
      <c r="T19" s="9">
        <f>COUNTIF('Results Table'!C$218:C$221,Stats!A19)</f>
        <v>1</v>
      </c>
      <c r="U19" s="10" t="s">
        <v>183</v>
      </c>
      <c r="V19" s="15">
        <f>COUNTIFS('Results Table'!C$218:C$221,Stats!A19,'Results Table'!F$218:F$221,1)</f>
        <v>0</v>
      </c>
      <c r="W19" s="16">
        <f t="shared" si="1"/>
        <v>0</v>
      </c>
      <c r="X19" s="12">
        <f>IFERROR(SUMIF('Results Table'!C$218:C$221,Stats!A19,'Results Table'!F$218:F$221)/T19,"N/A")</f>
        <v>3</v>
      </c>
      <c r="Y19" s="7">
        <f ca="1">IFERROR(SUMIF('Results Table'!C$218:I$221,Stats!A19,'Results Table'!G$218:G$221)/T19,"N/A")</f>
        <v>84</v>
      </c>
      <c r="Z19" s="9">
        <f>COUNTIF('Results Table'!C$222:C$237,Stats!A19)</f>
        <v>0</v>
      </c>
      <c r="AA19" s="10" t="s">
        <v>182</v>
      </c>
      <c r="AB19" s="9">
        <f>COUNTIFS('Results Table'!C238:C253,Stats!A19,'Results Table'!F$222:F$237,1)</f>
        <v>0</v>
      </c>
      <c r="AC19" s="11" t="str">
        <f t="shared" si="2"/>
        <v>N/A</v>
      </c>
      <c r="AD19" s="12" t="str">
        <f>IFERROR(SUMIF('Results Table'!C$222:C$237,Stats!A19,'Results Table'!F$222:F$237)/Z19,"N/A")</f>
        <v>N/A</v>
      </c>
      <c r="AE19" s="7" t="str">
        <f>IFERROR(SUMIF('Results Table'!C$222:C$237,Stats!M19,'Results Table'!G$222:G$237)/Z19,"N/A")</f>
        <v>N/A</v>
      </c>
      <c r="AF19" s="9">
        <f t="shared" si="6"/>
        <v>11</v>
      </c>
      <c r="AG19" s="10" t="s">
        <v>184</v>
      </c>
      <c r="AH19" s="9">
        <f t="shared" si="7"/>
        <v>3</v>
      </c>
      <c r="AI19" s="11">
        <f t="shared" si="3"/>
        <v>0.27272727272727271</v>
      </c>
      <c r="AJ19" s="12">
        <f>IFERROR(SUMIF('Results Table'!C18:C253,Stats!A19,'Results Table'!F$2:F$237)/AF19,"N/A")</f>
        <v>2.2727272727272729</v>
      </c>
      <c r="AK19" s="13">
        <f>IFERROR(SUMIF('Results Table'!C$2:C$237,Stats!A19,'Results Table'!G$2:G$237)/AF19,"N/A")</f>
        <v>73.36363636363636</v>
      </c>
    </row>
    <row r="20" spans="1:37" ht="24.95" customHeight="1" x14ac:dyDescent="0.25">
      <c r="A20" s="7" t="s">
        <v>152</v>
      </c>
      <c r="B20" s="17"/>
      <c r="C20" s="18"/>
      <c r="D20" s="17"/>
      <c r="E20" s="18"/>
      <c r="F20" s="19"/>
      <c r="G20" s="19"/>
      <c r="H20" s="17"/>
      <c r="I20" s="18"/>
      <c r="J20" s="17"/>
      <c r="K20" s="18"/>
      <c r="L20" s="19"/>
      <c r="M20" s="19"/>
      <c r="N20" s="9">
        <f>COUNTIF('Results Table'!C$210:C$217,Stats!A20)</f>
        <v>0</v>
      </c>
      <c r="O20" s="10" t="s">
        <v>182</v>
      </c>
      <c r="P20" s="9">
        <f>COUNTIFS('Results Table'!C$210:C$217,Stats!A20,'Results Table'!F$210:F$217,1)</f>
        <v>0</v>
      </c>
      <c r="Q20" s="11" t="str">
        <f t="shared" si="0"/>
        <v>N/A</v>
      </c>
      <c r="R20" s="12" t="str">
        <f>IFERROR(SUMIF('Results Table'!C$210:C$217,Stats!A20,'Results Table'!F$210:F$217)/N20,"N/A")</f>
        <v>N/A</v>
      </c>
      <c r="S20" s="7" t="str">
        <f>IFERROR(SUMIF('Results Table'!C$210:C$217,Stats!A20,'Results Table'!G$210:G$217)/N20,"N/A")</f>
        <v>N/A</v>
      </c>
      <c r="T20" s="9">
        <f>COUNTIF('Results Table'!C$218:C$221,Stats!A20)</f>
        <v>0</v>
      </c>
      <c r="U20" s="10" t="s">
        <v>183</v>
      </c>
      <c r="V20" s="15">
        <f>COUNTIFS('Results Table'!C$218:C$221,Stats!A20,'Results Table'!F$218:F$221,1)</f>
        <v>0</v>
      </c>
      <c r="W20" s="16" t="str">
        <f t="shared" si="1"/>
        <v>N/A</v>
      </c>
      <c r="X20" s="7" t="str">
        <f>IFERROR(SUMIF('Results Table'!C$218:C$221,Stats!A20,'Results Table'!F$218:F$221)/T20,"N/A")</f>
        <v>N/A</v>
      </c>
      <c r="Y20" s="7" t="str">
        <f ca="1">IFERROR(SUMIF('Results Table'!C$218:I$221,Stats!A20,'Results Table'!G$218:G$221)/T20,"N/A")</f>
        <v>N/A</v>
      </c>
      <c r="Z20" s="20"/>
      <c r="AA20" s="21"/>
      <c r="AB20" s="17"/>
      <c r="AC20" s="18"/>
      <c r="AD20" s="22"/>
      <c r="AE20" s="19"/>
      <c r="AF20" s="9">
        <f t="shared" si="6"/>
        <v>0</v>
      </c>
      <c r="AG20" s="10" t="s">
        <v>185</v>
      </c>
      <c r="AH20" s="9">
        <f t="shared" si="7"/>
        <v>0</v>
      </c>
      <c r="AI20" s="11" t="str">
        <f t="shared" si="3"/>
        <v>N/A</v>
      </c>
      <c r="AJ20" s="12" t="str">
        <f>IFERROR(SUMIF('Results Table'!C19:C254,Stats!A20,'Results Table'!F$2:F$237)/AF20,"N/A")</f>
        <v>N/A</v>
      </c>
      <c r="AK20" s="13" t="str">
        <f>IFERROR(SUMIF('Results Table'!C$2:C$237,Stats!A20,'Results Table'!G$2:G$237)/AF20,"N/A")</f>
        <v>N/A</v>
      </c>
    </row>
    <row r="21" spans="1:37" ht="24.95" customHeight="1" x14ac:dyDescent="0.25">
      <c r="A21" s="8" t="s">
        <v>153</v>
      </c>
      <c r="B21" s="17"/>
      <c r="C21" s="18"/>
      <c r="D21" s="17"/>
      <c r="E21" s="18"/>
      <c r="F21" s="19"/>
      <c r="G21" s="19"/>
      <c r="H21" s="17"/>
      <c r="I21" s="18"/>
      <c r="J21" s="17"/>
      <c r="K21" s="18"/>
      <c r="L21" s="19"/>
      <c r="M21" s="19"/>
      <c r="N21" s="9">
        <f>COUNTIF('Results Table'!C$210:C$217,Stats!A21)</f>
        <v>0</v>
      </c>
      <c r="O21" s="10" t="s">
        <v>182</v>
      </c>
      <c r="P21" s="9">
        <f>COUNTIFS('Results Table'!C$210:C$217,Stats!A21,'Results Table'!F$210:F$217,1)</f>
        <v>0</v>
      </c>
      <c r="Q21" s="11" t="str">
        <f t="shared" si="0"/>
        <v>N/A</v>
      </c>
      <c r="R21" s="12" t="str">
        <f>IFERROR(SUMIF('Results Table'!C$210:C$217,Stats!A21,'Results Table'!F$210:F$217)/N21,"N/A")</f>
        <v>N/A</v>
      </c>
      <c r="S21" s="7" t="str">
        <f>IFERROR(SUMIF('Results Table'!C$210:C$217,Stats!A21,'Results Table'!G$210:G$217)/N21,"N/A")</f>
        <v>N/A</v>
      </c>
      <c r="T21" s="9">
        <f>COUNTIF('Results Table'!C$218:C$221,Stats!A21)</f>
        <v>0</v>
      </c>
      <c r="U21" s="10" t="s">
        <v>183</v>
      </c>
      <c r="V21" s="15">
        <f>COUNTIFS('Results Table'!C$218:C$221,Stats!A21,'Results Table'!F$218:F$221,1)</f>
        <v>0</v>
      </c>
      <c r="W21" s="16" t="str">
        <f t="shared" si="1"/>
        <v>N/A</v>
      </c>
      <c r="X21" s="7" t="str">
        <f>IFERROR(SUMIF('Results Table'!C$218:C$221,Stats!A21,'Results Table'!F$218:F$221)/T21,"N/A")</f>
        <v>N/A</v>
      </c>
      <c r="Y21" s="7" t="str">
        <f ca="1">IFERROR(SUMIF('Results Table'!C$218:I$221,Stats!A21,'Results Table'!G$218:G$221)/T21,"N/A")</f>
        <v>N/A</v>
      </c>
      <c r="Z21" s="20"/>
      <c r="AA21" s="21"/>
      <c r="AB21" s="17"/>
      <c r="AC21" s="18"/>
      <c r="AD21" s="22"/>
      <c r="AE21" s="19"/>
      <c r="AF21" s="9">
        <f t="shared" si="6"/>
        <v>0</v>
      </c>
      <c r="AG21" s="10" t="s">
        <v>185</v>
      </c>
      <c r="AH21" s="9">
        <f t="shared" si="7"/>
        <v>0</v>
      </c>
      <c r="AI21" s="11" t="str">
        <f t="shared" si="3"/>
        <v>N/A</v>
      </c>
      <c r="AJ21" s="12" t="str">
        <f>IFERROR(SUMIF('Results Table'!C20:C255,Stats!A21,'Results Table'!F$2:F$237)/AF21,"N/A")</f>
        <v>N/A</v>
      </c>
      <c r="AK21" s="13" t="str">
        <f>IFERROR(SUMIF('Results Table'!C$2:C$237,Stats!A21,'Results Table'!G$2:G$237)/AF21,"N/A")</f>
        <v>N/A</v>
      </c>
    </row>
    <row r="22" spans="1:37" ht="24.95" customHeight="1" x14ac:dyDescent="0.25">
      <c r="A22" s="8" t="s">
        <v>151</v>
      </c>
      <c r="B22" s="17"/>
      <c r="C22" s="18"/>
      <c r="D22" s="17"/>
      <c r="E22" s="18"/>
      <c r="F22" s="19"/>
      <c r="G22" s="19"/>
      <c r="H22" s="17"/>
      <c r="I22" s="18"/>
      <c r="J22" s="17"/>
      <c r="K22" s="18"/>
      <c r="L22" s="19"/>
      <c r="M22" s="19"/>
      <c r="N22" s="9">
        <f>COUNTIF('Results Table'!C$210:C$217,Stats!A22)</f>
        <v>1</v>
      </c>
      <c r="O22" s="10" t="s">
        <v>182</v>
      </c>
      <c r="P22" s="9">
        <f>COUNTIFS('Results Table'!C$210:C$217,Stats!A22,'Results Table'!F$210:F$217,1)</f>
        <v>0</v>
      </c>
      <c r="Q22" s="11">
        <f t="shared" si="0"/>
        <v>0</v>
      </c>
      <c r="R22" s="12">
        <f>IFERROR(SUMIF('Results Table'!C$210:C$217,Stats!A22,'Results Table'!F$210:F$217)/N22,"N/A")</f>
        <v>3</v>
      </c>
      <c r="S22" s="7">
        <f>IFERROR(SUMIF('Results Table'!C$210:C$217,Stats!A22,'Results Table'!G$210:G$217)/N22,"N/A")</f>
        <v>64</v>
      </c>
      <c r="T22" s="9">
        <f>COUNTIF('Results Table'!C$218:C$221,Stats!A22)</f>
        <v>1</v>
      </c>
      <c r="U22" s="10" t="s">
        <v>183</v>
      </c>
      <c r="V22" s="15">
        <f>COUNTIFS('Results Table'!C$218:C$221,Stats!A22,'Results Table'!F$218:F$221,1)</f>
        <v>0</v>
      </c>
      <c r="W22" s="16">
        <f t="shared" si="1"/>
        <v>0</v>
      </c>
      <c r="X22" s="12">
        <f>IFERROR(SUMIF('Results Table'!C$218:C$221,Stats!A22,'Results Table'!F$218:F$221)/T22,"N/A")</f>
        <v>2</v>
      </c>
      <c r="Y22" s="7">
        <f ca="1">IFERROR(SUMIF('Results Table'!C$218:I$221,Stats!A22,'Results Table'!G$218:G$221)/T22,"N/A")</f>
        <v>86</v>
      </c>
      <c r="Z22" s="20"/>
      <c r="AA22" s="21"/>
      <c r="AB22" s="17"/>
      <c r="AC22" s="18"/>
      <c r="AD22" s="22"/>
      <c r="AE22" s="19"/>
      <c r="AF22" s="9">
        <f t="shared" si="6"/>
        <v>2</v>
      </c>
      <c r="AG22" s="10" t="s">
        <v>185</v>
      </c>
      <c r="AH22" s="9">
        <f t="shared" si="7"/>
        <v>0</v>
      </c>
      <c r="AI22" s="11">
        <f t="shared" si="3"/>
        <v>0</v>
      </c>
      <c r="AJ22" s="12">
        <f>IFERROR(SUMIF('Results Table'!C21:C256,Stats!A22,'Results Table'!F$2:F$237)/AF22,"N/A")</f>
        <v>3.5</v>
      </c>
      <c r="AK22" s="32">
        <f>IFERROR(SUMIF('Results Table'!C$2:C$237,Stats!A22,'Results Table'!G$2:G$237)/AF22,"N/A")</f>
        <v>75</v>
      </c>
    </row>
    <row r="23" spans="1:37" ht="24.95" customHeight="1" x14ac:dyDescent="0.25">
      <c r="A23" s="8" t="s">
        <v>150</v>
      </c>
      <c r="B23" s="17"/>
      <c r="C23" s="18"/>
      <c r="D23" s="17"/>
      <c r="E23" s="18"/>
      <c r="F23" s="19"/>
      <c r="G23" s="19"/>
      <c r="H23" s="17"/>
      <c r="I23" s="18"/>
      <c r="J23" s="17"/>
      <c r="K23" s="18"/>
      <c r="L23" s="19"/>
      <c r="M23" s="19"/>
      <c r="N23" s="9">
        <f>COUNTIF('Results Table'!C$210:C$217,Stats!A23)</f>
        <v>1</v>
      </c>
      <c r="O23" s="10" t="s">
        <v>182</v>
      </c>
      <c r="P23" s="9">
        <f>COUNTIFS('Results Table'!C$210:C$217,Stats!A23,'Results Table'!F$210:F$217,1)</f>
        <v>0</v>
      </c>
      <c r="Q23" s="11">
        <f t="shared" si="0"/>
        <v>0</v>
      </c>
      <c r="R23" s="12">
        <f>IFERROR(SUMIF('Results Table'!C$210:C$217,Stats!A23,'Results Table'!F$210:F$217)/N23,"N/A")</f>
        <v>2</v>
      </c>
      <c r="S23" s="7">
        <f>IFERROR(SUMIF('Results Table'!C$210:C$217,Stats!A23,'Results Table'!G$210:G$217)/N23,"N/A")</f>
        <v>72</v>
      </c>
      <c r="T23" s="9">
        <f>COUNTIF('Results Table'!C$218:C$221,Stats!A23)</f>
        <v>0</v>
      </c>
      <c r="U23" s="10" t="s">
        <v>183</v>
      </c>
      <c r="V23" s="15">
        <f>COUNTIFS('Results Table'!C$218:C$221,Stats!A23,'Results Table'!F$218:F$221,1)</f>
        <v>0</v>
      </c>
      <c r="W23" s="16" t="str">
        <f t="shared" si="1"/>
        <v>N/A</v>
      </c>
      <c r="X23" s="7" t="str">
        <f>IFERROR(SUMIF('Results Table'!C$218:C$221,Stats!A23,'Results Table'!F$218:F$221)/T23,"N/A")</f>
        <v>N/A</v>
      </c>
      <c r="Y23" s="7" t="str">
        <f ca="1">IFERROR(SUMIF('Results Table'!C$218:I$221,Stats!A23,'Results Table'!G$218:G$221)/T23,"N/A")</f>
        <v>N/A</v>
      </c>
      <c r="Z23" s="20"/>
      <c r="AA23" s="21"/>
      <c r="AB23" s="17"/>
      <c r="AC23" s="18"/>
      <c r="AD23" s="22"/>
      <c r="AE23" s="19"/>
      <c r="AF23" s="9">
        <f t="shared" si="6"/>
        <v>1</v>
      </c>
      <c r="AG23" s="10" t="s">
        <v>185</v>
      </c>
      <c r="AH23" s="9">
        <f t="shared" si="7"/>
        <v>0</v>
      </c>
      <c r="AI23" s="11">
        <f t="shared" si="3"/>
        <v>0</v>
      </c>
      <c r="AJ23" s="12">
        <f>IFERROR(SUMIF('Results Table'!C22:C257,Stats!A23,'Results Table'!F$2:F$237)/AF23,"N/A")</f>
        <v>3</v>
      </c>
      <c r="AK23" s="13">
        <f>IFERROR(SUMIF('Results Table'!C$2:C$237,Stats!A23,'Results Table'!G$2:G$237)/AF23,"N/A")</f>
        <v>72</v>
      </c>
    </row>
    <row r="24" spans="1:37" ht="24.95" customHeight="1" x14ac:dyDescent="0.25">
      <c r="A24" s="8" t="s">
        <v>154</v>
      </c>
      <c r="B24" s="17"/>
      <c r="C24" s="18"/>
      <c r="D24" s="17"/>
      <c r="E24" s="18"/>
      <c r="F24" s="19"/>
      <c r="G24" s="19"/>
      <c r="H24" s="17"/>
      <c r="I24" s="18"/>
      <c r="J24" s="17"/>
      <c r="K24" s="18"/>
      <c r="L24" s="19"/>
      <c r="M24" s="19"/>
      <c r="N24" s="9">
        <f>COUNTIF('Results Table'!C$210:C$217,Stats!A24)</f>
        <v>0</v>
      </c>
      <c r="O24" s="10" t="s">
        <v>182</v>
      </c>
      <c r="P24" s="9">
        <f>COUNTIFS('Results Table'!C$210:C$217,Stats!A24,'Results Table'!F$210:F$217,1)</f>
        <v>0</v>
      </c>
      <c r="Q24" s="11" t="str">
        <f t="shared" si="0"/>
        <v>N/A</v>
      </c>
      <c r="R24" s="12" t="str">
        <f>IFERROR(SUMIF('Results Table'!C$210:C$217,Stats!A24,'Results Table'!F$210:F$217)/N24,"N/A")</f>
        <v>N/A</v>
      </c>
      <c r="S24" s="7" t="str">
        <f>IFERROR(SUMIF('Results Table'!C$210:C$217,Stats!A24,'Results Table'!G$210:G$217)/N24,"N/A")</f>
        <v>N/A</v>
      </c>
      <c r="T24" s="9">
        <f>COUNTIF('Results Table'!C$218:C$221,Stats!A24)</f>
        <v>0</v>
      </c>
      <c r="U24" s="10" t="s">
        <v>183</v>
      </c>
      <c r="V24" s="15">
        <f>COUNTIFS('Results Table'!C$218:C$221,Stats!A24,'Results Table'!F$218:F$221,1)</f>
        <v>0</v>
      </c>
      <c r="W24" s="16" t="str">
        <f t="shared" si="1"/>
        <v>N/A</v>
      </c>
      <c r="X24" s="7" t="str">
        <f>IFERROR(SUMIF('Results Table'!C$218:C$221,Stats!A24,'Results Table'!F$218:F$221)/T24,"N/A")</f>
        <v>N/A</v>
      </c>
      <c r="Y24" s="7" t="str">
        <f ca="1">IFERROR(SUMIF('Results Table'!C$218:I$221,Stats!A24,'Results Table'!G$218:G$221)/T24,"N/A")</f>
        <v>N/A</v>
      </c>
      <c r="Z24" s="20"/>
      <c r="AA24" s="21"/>
      <c r="AB24" s="17"/>
      <c r="AC24" s="18"/>
      <c r="AD24" s="22"/>
      <c r="AE24" s="19"/>
      <c r="AF24" s="9">
        <f t="shared" si="6"/>
        <v>0</v>
      </c>
      <c r="AG24" s="10" t="s">
        <v>185</v>
      </c>
      <c r="AH24" s="9">
        <f t="shared" si="7"/>
        <v>0</v>
      </c>
      <c r="AI24" s="11" t="str">
        <f t="shared" si="3"/>
        <v>N/A</v>
      </c>
      <c r="AJ24" s="12" t="str">
        <f>IFERROR(SUMIF('Results Table'!C23:C258,Stats!A24,'Results Table'!F$2:F$237)/AF24,"N/A")</f>
        <v>N/A</v>
      </c>
      <c r="AK24" s="13" t="str">
        <f>IFERROR(SUMIF('Results Table'!C$2:C$237,Stats!A24,'Results Table'!G$2:G$237)/AF24,"N/A")</f>
        <v>N/A</v>
      </c>
    </row>
    <row r="25" spans="1:37" ht="24.95" customHeight="1" x14ac:dyDescent="0.25">
      <c r="A25" s="8" t="s">
        <v>155</v>
      </c>
      <c r="B25" s="17"/>
      <c r="C25" s="18"/>
      <c r="D25" s="17"/>
      <c r="E25" s="18"/>
      <c r="F25" s="19"/>
      <c r="G25" s="19"/>
      <c r="H25" s="17"/>
      <c r="I25" s="18"/>
      <c r="J25" s="17"/>
      <c r="K25" s="18"/>
      <c r="L25" s="19"/>
      <c r="M25" s="19"/>
      <c r="N25" s="9">
        <f>COUNTIF('Results Table'!C$210:C$217,Stats!A25)</f>
        <v>0</v>
      </c>
      <c r="O25" s="10" t="s">
        <v>182</v>
      </c>
      <c r="P25" s="9">
        <f>COUNTIFS('Results Table'!C$210:C$217,Stats!A25,'Results Table'!F$210:F$217,1)</f>
        <v>0</v>
      </c>
      <c r="Q25" s="11" t="str">
        <f t="shared" si="0"/>
        <v>N/A</v>
      </c>
      <c r="R25" s="12" t="str">
        <f>IFERROR(SUMIF('Results Table'!C$210:C$217,Stats!A25,'Results Table'!F$210:F$217)/N25,"N/A")</f>
        <v>N/A</v>
      </c>
      <c r="S25" s="7" t="str">
        <f>IFERROR(SUMIF('Results Table'!C$210:C$217,Stats!A25,'Results Table'!G$210:G$217)/N25,"N/A")</f>
        <v>N/A</v>
      </c>
      <c r="T25" s="9">
        <f>COUNTIF('Results Table'!C$218:C$221,Stats!A25)</f>
        <v>0</v>
      </c>
      <c r="U25" s="10" t="s">
        <v>183</v>
      </c>
      <c r="V25" s="15">
        <f>COUNTIFS('Results Table'!C$218:C$221,Stats!A25,'Results Table'!F$218:F$221,1)</f>
        <v>0</v>
      </c>
      <c r="W25" s="16" t="str">
        <f t="shared" si="1"/>
        <v>N/A</v>
      </c>
      <c r="X25" s="7" t="str">
        <f>IFERROR(SUMIF('Results Table'!C$218:C$221,Stats!A25,'Results Table'!F$218:F$221)/T25,"N/A")</f>
        <v>N/A</v>
      </c>
      <c r="Y25" s="7" t="str">
        <f ca="1">IFERROR(SUMIF('Results Table'!C$218:I$221,Stats!A25,'Results Table'!G$218:G$221)/T25,"N/A")</f>
        <v>N/A</v>
      </c>
      <c r="Z25" s="20"/>
      <c r="AA25" s="21"/>
      <c r="AB25" s="17"/>
      <c r="AC25" s="18"/>
      <c r="AD25" s="22"/>
      <c r="AE25" s="19"/>
      <c r="AF25" s="9">
        <f t="shared" si="6"/>
        <v>0</v>
      </c>
      <c r="AG25" s="10" t="s">
        <v>185</v>
      </c>
      <c r="AH25" s="9">
        <f t="shared" si="7"/>
        <v>0</v>
      </c>
      <c r="AI25" s="11" t="str">
        <f t="shared" si="3"/>
        <v>N/A</v>
      </c>
      <c r="AJ25" s="12" t="str">
        <f>IFERROR(SUMIF('Results Table'!C24:C259,Stats!A25,'Results Table'!F$2:F$237)/AF25,"N/A")</f>
        <v>N/A</v>
      </c>
      <c r="AK25" s="13" t="str">
        <f>IFERROR(SUMIF('Results Table'!C$2:C$237,Stats!A25,'Results Table'!G$2:G$237)/AF25,"N/A")</f>
        <v>N/A</v>
      </c>
    </row>
    <row r="26" spans="1:37" ht="24.95" customHeight="1" x14ac:dyDescent="0.25">
      <c r="A26" s="7" t="s">
        <v>156</v>
      </c>
      <c r="B26" s="17"/>
      <c r="C26" s="18"/>
      <c r="D26" s="17"/>
      <c r="E26" s="18"/>
      <c r="F26" s="19"/>
      <c r="G26" s="19"/>
      <c r="H26" s="17"/>
      <c r="I26" s="18"/>
      <c r="J26" s="17"/>
      <c r="K26" s="18"/>
      <c r="L26" s="19"/>
      <c r="M26" s="19"/>
      <c r="N26" s="17"/>
      <c r="O26" s="18"/>
      <c r="P26" s="17"/>
      <c r="Q26" s="18"/>
      <c r="R26" s="19"/>
      <c r="S26" s="19"/>
      <c r="T26" s="9">
        <f>COUNTIF('Results Table'!C$218:C$221,Stats!A26)</f>
        <v>0</v>
      </c>
      <c r="U26" s="10" t="s">
        <v>183</v>
      </c>
      <c r="V26" s="15">
        <f>COUNTIFS('Results Table'!C$218:C$221,Stats!A26,'Results Table'!F$218:F$221,1)</f>
        <v>0</v>
      </c>
      <c r="W26" s="16" t="str">
        <f t="shared" si="1"/>
        <v>N/A</v>
      </c>
      <c r="X26" s="7" t="str">
        <f>IFERROR(SUMIF('Results Table'!C$218:C$221,Stats!A26,'Results Table'!F$218:F$221)/T26,"N/A")</f>
        <v>N/A</v>
      </c>
      <c r="Y26" s="7" t="str">
        <f ca="1">IFERROR(SUMIF('Results Table'!C$218:I$221,Stats!A26,'Results Table'!G$218:G$221)/T26,"N/A")</f>
        <v>N/A</v>
      </c>
      <c r="Z26" s="20"/>
      <c r="AA26" s="21"/>
      <c r="AB26" s="17"/>
      <c r="AC26" s="18"/>
      <c r="AD26" s="22"/>
      <c r="AE26" s="19"/>
      <c r="AF26" s="9">
        <f t="shared" si="6"/>
        <v>0</v>
      </c>
      <c r="AG26" s="10" t="s">
        <v>185</v>
      </c>
      <c r="AH26" s="9">
        <f t="shared" si="7"/>
        <v>0</v>
      </c>
      <c r="AI26" s="11" t="str">
        <f t="shared" si="3"/>
        <v>N/A</v>
      </c>
      <c r="AJ26" s="12" t="str">
        <f>IFERROR(SUMIF('Results Table'!C25:C260,Stats!A26,'Results Table'!F$2:F$237)/AF26,"N/A")</f>
        <v>N/A</v>
      </c>
      <c r="AK26" s="13" t="str">
        <f>IFERROR(SUMIF('Results Table'!C$2:C$237,Stats!A26,'Results Table'!G$2:G$237)/AF26,"N/A")</f>
        <v>N/A</v>
      </c>
    </row>
    <row r="27" spans="1:37" ht="24.95" customHeight="1" x14ac:dyDescent="0.25">
      <c r="A27" s="8" t="s">
        <v>157</v>
      </c>
      <c r="B27" s="17"/>
      <c r="C27" s="18"/>
      <c r="D27" s="17"/>
      <c r="E27" s="18"/>
      <c r="F27" s="19"/>
      <c r="G27" s="19"/>
      <c r="H27" s="17"/>
      <c r="I27" s="18"/>
      <c r="J27" s="17"/>
      <c r="K27" s="18"/>
      <c r="L27" s="19"/>
      <c r="M27" s="19"/>
      <c r="N27" s="17"/>
      <c r="O27" s="18"/>
      <c r="P27" s="17"/>
      <c r="Q27" s="18"/>
      <c r="R27" s="19"/>
      <c r="S27" s="19"/>
      <c r="T27" s="9">
        <f>COUNTIF('Results Table'!C$218:C$221,Stats!A27)</f>
        <v>0</v>
      </c>
      <c r="U27" s="10" t="s">
        <v>183</v>
      </c>
      <c r="V27" s="15">
        <f>COUNTIFS('Results Table'!C$218:C$221,Stats!A27,'Results Table'!F$218:F$221,1)</f>
        <v>0</v>
      </c>
      <c r="W27" s="16" t="str">
        <f t="shared" si="1"/>
        <v>N/A</v>
      </c>
      <c r="X27" s="7" t="str">
        <f>IFERROR(SUMIF('Results Table'!C$218:C$221,Stats!A27,'Results Table'!F$218:F$221)/T27,"N/A")</f>
        <v>N/A</v>
      </c>
      <c r="Y27" s="7" t="str">
        <f ca="1">IFERROR(SUMIF('Results Table'!C$218:I$221,Stats!A27,'Results Table'!G$218:G$221)/T27,"N/A")</f>
        <v>N/A</v>
      </c>
      <c r="Z27" s="20"/>
      <c r="AA27" s="21"/>
      <c r="AB27" s="17"/>
      <c r="AC27" s="18"/>
      <c r="AD27" s="22"/>
      <c r="AE27" s="19"/>
      <c r="AF27" s="9">
        <f t="shared" si="6"/>
        <v>0</v>
      </c>
      <c r="AG27" s="10" t="s">
        <v>183</v>
      </c>
      <c r="AH27" s="9">
        <f t="shared" si="7"/>
        <v>0</v>
      </c>
      <c r="AI27" s="11" t="str">
        <f t="shared" si="3"/>
        <v>N/A</v>
      </c>
      <c r="AJ27" s="12" t="str">
        <f>IFERROR(SUMIF('Results Table'!C26:C261,Stats!A27,'Results Table'!F$2:F$237)/AF27,"N/A")</f>
        <v>N/A</v>
      </c>
      <c r="AK27" s="13" t="str">
        <f>IFERROR(SUMIF('Results Table'!C$2:C$237,Stats!A27,'Results Table'!G$2:G$237)/AF27,"N/A")</f>
        <v>N/A</v>
      </c>
    </row>
    <row r="28" spans="1:37" ht="24.95" customHeight="1" x14ac:dyDescent="0.25">
      <c r="A28" s="8" t="s">
        <v>158</v>
      </c>
      <c r="B28" s="17"/>
      <c r="C28" s="18"/>
      <c r="D28" s="17"/>
      <c r="E28" s="18"/>
      <c r="F28" s="19"/>
      <c r="G28" s="19"/>
      <c r="H28" s="17"/>
      <c r="I28" s="18"/>
      <c r="J28" s="17"/>
      <c r="K28" s="18"/>
      <c r="L28" s="19"/>
      <c r="M28" s="19"/>
      <c r="N28" s="17"/>
      <c r="O28" s="18"/>
      <c r="P28" s="17"/>
      <c r="Q28" s="18"/>
      <c r="R28" s="19"/>
      <c r="S28" s="19"/>
      <c r="T28" s="9">
        <f>COUNTIF('Results Table'!C$218:C$221,Stats!A28)</f>
        <v>0</v>
      </c>
      <c r="U28" s="10" t="s">
        <v>183</v>
      </c>
      <c r="V28" s="15">
        <f>COUNTIFS('Results Table'!C$218:C$221,Stats!A28,'Results Table'!F$218:F$221,1)</f>
        <v>0</v>
      </c>
      <c r="W28" s="16" t="str">
        <f t="shared" si="1"/>
        <v>N/A</v>
      </c>
      <c r="X28" s="7" t="str">
        <f>IFERROR(SUMIF('Results Table'!C$218:C$221,Stats!A28,'Results Table'!F$218:F$221)/T28,"N/A")</f>
        <v>N/A</v>
      </c>
      <c r="Y28" s="7" t="str">
        <f ca="1">IFERROR(SUMIF('Results Table'!C$218:I$221,Stats!A28,'Results Table'!G$218:G$221)/T28,"N/A")</f>
        <v>N/A</v>
      </c>
      <c r="Z28" s="20"/>
      <c r="AA28" s="21"/>
      <c r="AB28" s="17"/>
      <c r="AC28" s="18"/>
      <c r="AD28" s="22"/>
      <c r="AE28" s="19"/>
      <c r="AF28" s="9">
        <f t="shared" si="6"/>
        <v>0</v>
      </c>
      <c r="AG28" s="10" t="s">
        <v>183</v>
      </c>
      <c r="AH28" s="9">
        <f t="shared" si="7"/>
        <v>0</v>
      </c>
      <c r="AI28" s="11" t="str">
        <f t="shared" si="3"/>
        <v>N/A</v>
      </c>
      <c r="AJ28" s="12" t="str">
        <f>IFERROR(SUMIF('Results Table'!C27:C262,Stats!A28,'Results Table'!F$2:F$237)/AF28,"N/A")</f>
        <v>N/A</v>
      </c>
      <c r="AK28" s="13" t="str">
        <f>IFERROR(SUMIF('Results Table'!C$2:C$237,Stats!A28,'Results Table'!G$2:G$237)/AF28,"N/A")</f>
        <v>N/A</v>
      </c>
    </row>
    <row r="29" spans="1:37" ht="24.95" customHeight="1" x14ac:dyDescent="0.25">
      <c r="A29" s="8" t="s">
        <v>159</v>
      </c>
      <c r="B29" s="17"/>
      <c r="C29" s="18"/>
      <c r="D29" s="17"/>
      <c r="E29" s="18"/>
      <c r="F29" s="19"/>
      <c r="G29" s="19"/>
      <c r="H29" s="17"/>
      <c r="I29" s="18"/>
      <c r="J29" s="17"/>
      <c r="K29" s="18"/>
      <c r="L29" s="19"/>
      <c r="M29" s="19"/>
      <c r="N29" s="17"/>
      <c r="O29" s="18"/>
      <c r="P29" s="17"/>
      <c r="Q29" s="18"/>
      <c r="R29" s="19"/>
      <c r="S29" s="19"/>
      <c r="T29" s="9">
        <f>COUNTIF('Results Table'!C$218:C$221,Stats!A29)</f>
        <v>0</v>
      </c>
      <c r="U29" s="10" t="s">
        <v>183</v>
      </c>
      <c r="V29" s="15">
        <f>COUNTIFS('Results Table'!C$218:C$221,Stats!A29,'Results Table'!F$218:F$221,1)</f>
        <v>0</v>
      </c>
      <c r="W29" s="16" t="str">
        <f t="shared" si="1"/>
        <v>N/A</v>
      </c>
      <c r="X29" s="7" t="str">
        <f>IFERROR(SUMIF('Results Table'!C$218:C$221,Stats!A29,'Results Table'!F$218:F$221)/T29,"N/A")</f>
        <v>N/A</v>
      </c>
      <c r="Y29" s="7" t="str">
        <f ca="1">IFERROR(SUMIF('Results Table'!C$218:I$221,Stats!A29,'Results Table'!G$218:G$221)/T29,"N/A")</f>
        <v>N/A</v>
      </c>
      <c r="Z29" s="20"/>
      <c r="AA29" s="21"/>
      <c r="AB29" s="17"/>
      <c r="AC29" s="18"/>
      <c r="AD29" s="22"/>
      <c r="AE29" s="19"/>
      <c r="AF29" s="9">
        <f t="shared" si="6"/>
        <v>0</v>
      </c>
      <c r="AG29" s="10" t="s">
        <v>183</v>
      </c>
      <c r="AH29" s="9">
        <f t="shared" si="7"/>
        <v>0</v>
      </c>
      <c r="AI29" s="11" t="str">
        <f t="shared" si="3"/>
        <v>N/A</v>
      </c>
      <c r="AJ29" s="12" t="str">
        <f>IFERROR(SUMIF('Results Table'!C28:C263,Stats!A29,'Results Table'!F$2:F$237)/AF29,"N/A")</f>
        <v>N/A</v>
      </c>
      <c r="AK29" s="13" t="str">
        <f>IFERROR(SUMIF('Results Table'!C$2:C$237,Stats!A29,'Results Table'!G$2:G$237)/AF29,"N/A")</f>
        <v>N/A</v>
      </c>
    </row>
    <row r="30" spans="1:37" ht="24.95" customHeight="1" x14ac:dyDescent="0.25">
      <c r="A30" s="8" t="s">
        <v>160</v>
      </c>
      <c r="B30" s="17"/>
      <c r="C30" s="18"/>
      <c r="D30" s="17"/>
      <c r="E30" s="18"/>
      <c r="F30" s="19"/>
      <c r="G30" s="19"/>
      <c r="H30" s="17"/>
      <c r="I30" s="18"/>
      <c r="J30" s="17"/>
      <c r="K30" s="18"/>
      <c r="L30" s="19"/>
      <c r="M30" s="19"/>
      <c r="N30" s="17"/>
      <c r="O30" s="18"/>
      <c r="P30" s="17"/>
      <c r="Q30" s="18"/>
      <c r="R30" s="19"/>
      <c r="S30" s="19"/>
      <c r="T30" s="9">
        <f>COUNTIF('Results Table'!C$218:C$221,Stats!A30)</f>
        <v>0</v>
      </c>
      <c r="U30" s="10" t="s">
        <v>183</v>
      </c>
      <c r="V30" s="15">
        <f>COUNTIFS('Results Table'!C$218:C$221,Stats!A30,'Results Table'!F$218:F$221,1)</f>
        <v>0</v>
      </c>
      <c r="W30" s="16" t="str">
        <f t="shared" si="1"/>
        <v>N/A</v>
      </c>
      <c r="X30" s="7" t="str">
        <f>IFERROR(SUMIF('Results Table'!C$218:C$221,Stats!A30,'Results Table'!F$218:F$221)/T30,"N/A")</f>
        <v>N/A</v>
      </c>
      <c r="Y30" s="7" t="str">
        <f ca="1">IFERROR(SUMIF('Results Table'!C$218:I$221,Stats!A30,'Results Table'!G$218:G$221)/T30,"N/A")</f>
        <v>N/A</v>
      </c>
      <c r="Z30" s="20"/>
      <c r="AA30" s="21"/>
      <c r="AB30" s="17"/>
      <c r="AC30" s="18"/>
      <c r="AD30" s="22"/>
      <c r="AE30" s="19"/>
      <c r="AF30" s="9">
        <f t="shared" si="6"/>
        <v>0</v>
      </c>
      <c r="AG30" s="10" t="s">
        <v>183</v>
      </c>
      <c r="AH30" s="9">
        <f t="shared" si="7"/>
        <v>0</v>
      </c>
      <c r="AI30" s="11" t="str">
        <f t="shared" si="3"/>
        <v>N/A</v>
      </c>
      <c r="AJ30" s="12" t="str">
        <f>IFERROR(SUMIF('Results Table'!C29:C264,Stats!A30,'Results Table'!F$2:F$237)/AF30,"N/A")</f>
        <v>N/A</v>
      </c>
      <c r="AK30" s="13" t="str">
        <f>IFERROR(SUMIF('Results Table'!C$2:C$237,Stats!A30,'Results Table'!G$2:G$237)/AF30,"N/A")</f>
        <v>N/A</v>
      </c>
    </row>
    <row r="31" spans="1:37" ht="24.95" customHeight="1" x14ac:dyDescent="0.25">
      <c r="A31" s="8" t="s">
        <v>161</v>
      </c>
      <c r="B31" s="17"/>
      <c r="C31" s="18"/>
      <c r="D31" s="17"/>
      <c r="E31" s="18"/>
      <c r="F31" s="19"/>
      <c r="G31" s="19"/>
      <c r="H31" s="17"/>
      <c r="I31" s="18"/>
      <c r="J31" s="17"/>
      <c r="K31" s="18"/>
      <c r="L31" s="19"/>
      <c r="M31" s="19"/>
      <c r="N31" s="17"/>
      <c r="O31" s="18"/>
      <c r="P31" s="17"/>
      <c r="Q31" s="18"/>
      <c r="R31" s="19"/>
      <c r="S31" s="19"/>
      <c r="T31" s="9">
        <f>COUNTIF('Results Table'!C$218:C$221,Stats!A31)</f>
        <v>0</v>
      </c>
      <c r="U31" s="10" t="s">
        <v>183</v>
      </c>
      <c r="V31" s="15">
        <f>COUNTIFS('Results Table'!C$218:C$221,Stats!A31,'Results Table'!F$218:F$221,1)</f>
        <v>0</v>
      </c>
      <c r="W31" s="16" t="str">
        <f t="shared" si="1"/>
        <v>N/A</v>
      </c>
      <c r="X31" s="7" t="str">
        <f>IFERROR(SUMIF('Results Table'!C$218:C$221,Stats!A31,'Results Table'!F$218:F$221)/T31,"N/A")</f>
        <v>N/A</v>
      </c>
      <c r="Y31" s="7" t="str">
        <f ca="1">IFERROR(SUMIF('Results Table'!C$218:I$221,Stats!A31,'Results Table'!G$218:G$221)/T31,"N/A")</f>
        <v>N/A</v>
      </c>
      <c r="Z31" s="20"/>
      <c r="AA31" s="21"/>
      <c r="AB31" s="17"/>
      <c r="AC31" s="18"/>
      <c r="AD31" s="22"/>
      <c r="AE31" s="19"/>
      <c r="AF31" s="9">
        <f t="shared" si="6"/>
        <v>0</v>
      </c>
      <c r="AG31" s="10" t="s">
        <v>183</v>
      </c>
      <c r="AH31" s="9">
        <f t="shared" si="7"/>
        <v>0</v>
      </c>
      <c r="AI31" s="11" t="str">
        <f t="shared" si="3"/>
        <v>N/A</v>
      </c>
      <c r="AJ31" s="12" t="str">
        <f>IFERROR(SUMIF('Results Table'!C30:C265,Stats!A31,'Results Table'!F$2:F$237)/AF31,"N/A")</f>
        <v>N/A</v>
      </c>
      <c r="AK31" s="13" t="str">
        <f>IFERROR(SUMIF('Results Table'!C$2:C$237,Stats!A31,'Results Table'!G$2:G$237)/AF31,"N/A")</f>
        <v>N/A</v>
      </c>
    </row>
    <row r="32" spans="1:37" ht="24.95" customHeight="1" x14ac:dyDescent="0.25">
      <c r="A32" s="7" t="s">
        <v>162</v>
      </c>
      <c r="B32" s="17"/>
      <c r="C32" s="18"/>
      <c r="D32" s="17"/>
      <c r="E32" s="18"/>
      <c r="F32" s="19"/>
      <c r="G32" s="19"/>
      <c r="H32" s="17"/>
      <c r="I32" s="18"/>
      <c r="J32" s="17"/>
      <c r="K32" s="18"/>
      <c r="L32" s="19"/>
      <c r="M32" s="19"/>
      <c r="N32" s="17"/>
      <c r="O32" s="18"/>
      <c r="P32" s="17"/>
      <c r="Q32" s="18"/>
      <c r="R32" s="19"/>
      <c r="S32" s="19"/>
      <c r="T32" s="17"/>
      <c r="U32" s="18"/>
      <c r="V32" s="17"/>
      <c r="W32" s="18"/>
      <c r="X32" s="19"/>
      <c r="Y32" s="19"/>
      <c r="Z32" s="9">
        <f>COUNTIF('Results Table'!C$222:C$237,Stats!A32)</f>
        <v>0</v>
      </c>
      <c r="AA32" s="10" t="s">
        <v>182</v>
      </c>
      <c r="AB32" s="15">
        <f>COUNTIFS('Results Table'!C251:C266,Stats!A32,'Results Table'!F$222:F$237,1)</f>
        <v>0</v>
      </c>
      <c r="AC32" s="16">
        <f t="shared" ref="AC32:AC37" si="8">AB32/2</f>
        <v>0</v>
      </c>
      <c r="AD32" s="12" t="str">
        <f>IFERROR(SUMIF('Results Table'!C$222:C$237,Stats!A32,'Results Table'!F$222:F$237)/Z32,"N/A")</f>
        <v>N/A</v>
      </c>
      <c r="AE32" s="7" t="str">
        <f>IFERROR(SUMIF('Results Table'!C$222:C$237,Stats!M32,'Results Table'!G$222:G$237)/Z32,"N/A")</f>
        <v>N/A</v>
      </c>
      <c r="AF32" s="9">
        <f t="shared" si="6"/>
        <v>0</v>
      </c>
      <c r="AG32" s="10" t="s">
        <v>182</v>
      </c>
      <c r="AH32" s="9">
        <f t="shared" si="7"/>
        <v>0</v>
      </c>
      <c r="AI32" s="11" t="str">
        <f t="shared" si="3"/>
        <v>N/A</v>
      </c>
      <c r="AJ32" s="12" t="str">
        <f>IFERROR(SUMIF('Results Table'!C31:C266,Stats!A32,'Results Table'!F$2:F$237)/AF32,"N/A")</f>
        <v>N/A</v>
      </c>
      <c r="AK32" s="13" t="str">
        <f>IFERROR(SUMIF('Results Table'!C$2:C$237,Stats!A32,'Results Table'!G$2:G$237)/AF32,"N/A")</f>
        <v>N/A</v>
      </c>
    </row>
    <row r="33" spans="1:37" ht="24.95" customHeight="1" x14ac:dyDescent="0.25">
      <c r="A33" s="8" t="s">
        <v>163</v>
      </c>
      <c r="B33" s="17"/>
      <c r="C33" s="18"/>
      <c r="D33" s="17"/>
      <c r="E33" s="18"/>
      <c r="F33" s="19"/>
      <c r="G33" s="19"/>
      <c r="H33" s="17"/>
      <c r="I33" s="18"/>
      <c r="J33" s="17"/>
      <c r="K33" s="18"/>
      <c r="L33" s="19"/>
      <c r="M33" s="19"/>
      <c r="N33" s="17"/>
      <c r="O33" s="18"/>
      <c r="P33" s="17"/>
      <c r="Q33" s="18"/>
      <c r="R33" s="19"/>
      <c r="S33" s="19"/>
      <c r="T33" s="17"/>
      <c r="U33" s="18"/>
      <c r="V33" s="17"/>
      <c r="W33" s="18"/>
      <c r="X33" s="19"/>
      <c r="Y33" s="19"/>
      <c r="Z33" s="9">
        <f>COUNTIF('Results Table'!C$222:C$237,Stats!A33)</f>
        <v>2</v>
      </c>
      <c r="AA33" s="10" t="s">
        <v>182</v>
      </c>
      <c r="AB33" s="15">
        <f>COUNTIFS('Results Table'!C252:C267,Stats!A33,'Results Table'!F$222:F$237,1)</f>
        <v>0</v>
      </c>
      <c r="AC33" s="16">
        <f t="shared" si="8"/>
        <v>0</v>
      </c>
      <c r="AD33" s="12">
        <f>IFERROR(SUMIF('Results Table'!C$222:C$237,Stats!A33,'Results Table'!F$222:F$237)/Z33,"N/A")</f>
        <v>2.5</v>
      </c>
      <c r="AE33" s="7">
        <f>IFERROR(SUMIF('Results Table'!C$222:C$237,Stats!M33,'Results Table'!G$222:G$237)/Z33,"N/A")</f>
        <v>0</v>
      </c>
      <c r="AF33" s="9">
        <f t="shared" si="6"/>
        <v>2</v>
      </c>
      <c r="AG33" s="10" t="s">
        <v>182</v>
      </c>
      <c r="AH33" s="9">
        <f t="shared" si="7"/>
        <v>0</v>
      </c>
      <c r="AI33" s="11">
        <f t="shared" si="3"/>
        <v>0</v>
      </c>
      <c r="AJ33" s="12">
        <f>IFERROR(SUMIF('Results Table'!C32:C267,Stats!A33,'Results Table'!F$2:F$237)/AF33,"N/A")</f>
        <v>2.5</v>
      </c>
      <c r="AK33" s="13">
        <f>IFERROR(SUMIF('Results Table'!C$2:C$237,Stats!A33,'Results Table'!G$2:G$237)/AF33,"N/A")</f>
        <v>60.5</v>
      </c>
    </row>
    <row r="34" spans="1:37" ht="24.95" customHeight="1" x14ac:dyDescent="0.25">
      <c r="A34" s="8" t="s">
        <v>164</v>
      </c>
      <c r="B34" s="17"/>
      <c r="C34" s="18"/>
      <c r="D34" s="17"/>
      <c r="E34" s="18"/>
      <c r="F34" s="19"/>
      <c r="G34" s="19"/>
      <c r="H34" s="17"/>
      <c r="I34" s="18"/>
      <c r="J34" s="17"/>
      <c r="K34" s="18"/>
      <c r="L34" s="19"/>
      <c r="M34" s="19"/>
      <c r="N34" s="17"/>
      <c r="O34" s="18"/>
      <c r="P34" s="17"/>
      <c r="Q34" s="18"/>
      <c r="R34" s="19"/>
      <c r="S34" s="19"/>
      <c r="T34" s="17"/>
      <c r="U34" s="18"/>
      <c r="V34" s="17"/>
      <c r="W34" s="18"/>
      <c r="X34" s="19"/>
      <c r="Y34" s="19"/>
      <c r="Z34" s="9">
        <f>COUNTIF('Results Table'!C$222:C$237,Stats!A34)</f>
        <v>0</v>
      </c>
      <c r="AA34" s="10" t="s">
        <v>182</v>
      </c>
      <c r="AB34" s="15">
        <f>COUNTIFS('Results Table'!C253:C268,Stats!A34,'Results Table'!F$222:F$237,1)</f>
        <v>0</v>
      </c>
      <c r="AC34" s="16">
        <f t="shared" si="8"/>
        <v>0</v>
      </c>
      <c r="AD34" s="12" t="str">
        <f>IFERROR(SUMIF('Results Table'!C$222:C$237,Stats!A34,'Results Table'!F$222:F$237)/Z34,"N/A")</f>
        <v>N/A</v>
      </c>
      <c r="AE34" s="7" t="str">
        <f>IFERROR(SUMIF('Results Table'!C$222:C$237,Stats!M34,'Results Table'!G$222:G$237)/Z34,"N/A")</f>
        <v>N/A</v>
      </c>
      <c r="AF34" s="9">
        <f t="shared" si="6"/>
        <v>0</v>
      </c>
      <c r="AG34" s="10" t="s">
        <v>182</v>
      </c>
      <c r="AH34" s="9">
        <f t="shared" si="7"/>
        <v>0</v>
      </c>
      <c r="AI34" s="11" t="str">
        <f t="shared" si="3"/>
        <v>N/A</v>
      </c>
      <c r="AJ34" s="12" t="str">
        <f>IFERROR(SUMIF('Results Table'!C33:C268,Stats!A34,'Results Table'!F$2:F$237)/AF34,"N/A")</f>
        <v>N/A</v>
      </c>
      <c r="AK34" s="13" t="str">
        <f>IFERROR(SUMIF('Results Table'!C$2:C$237,Stats!A34,'Results Table'!G$2:G$237)/AF34,"N/A")</f>
        <v>N/A</v>
      </c>
    </row>
    <row r="35" spans="1:37" ht="24.95" customHeight="1" x14ac:dyDescent="0.25">
      <c r="A35" s="8" t="s">
        <v>165</v>
      </c>
      <c r="B35" s="17"/>
      <c r="C35" s="18"/>
      <c r="D35" s="17"/>
      <c r="E35" s="18"/>
      <c r="F35" s="19"/>
      <c r="G35" s="19"/>
      <c r="H35" s="17"/>
      <c r="I35" s="18"/>
      <c r="J35" s="17"/>
      <c r="K35" s="18"/>
      <c r="L35" s="19"/>
      <c r="M35" s="19"/>
      <c r="N35" s="17"/>
      <c r="O35" s="18"/>
      <c r="P35" s="17"/>
      <c r="Q35" s="18"/>
      <c r="R35" s="19"/>
      <c r="S35" s="19"/>
      <c r="T35" s="17"/>
      <c r="U35" s="18"/>
      <c r="V35" s="17"/>
      <c r="W35" s="18"/>
      <c r="X35" s="19"/>
      <c r="Y35" s="19"/>
      <c r="Z35" s="9">
        <f>COUNTIF('Results Table'!C$222:C$237,Stats!A35)</f>
        <v>0</v>
      </c>
      <c r="AA35" s="10" t="s">
        <v>182</v>
      </c>
      <c r="AB35" s="15">
        <f>COUNTIFS('Results Table'!C254:C269,Stats!A35,'Results Table'!F$222:F$237,1)</f>
        <v>0</v>
      </c>
      <c r="AC35" s="16">
        <f t="shared" si="8"/>
        <v>0</v>
      </c>
      <c r="AD35" s="12" t="str">
        <f>IFERROR(SUMIF('Results Table'!C$222:C$237,Stats!A35,'Results Table'!F$222:F$237)/Z35,"N/A")</f>
        <v>N/A</v>
      </c>
      <c r="AE35" s="7" t="str">
        <f>IFERROR(SUMIF('Results Table'!C$222:C$237,Stats!M35,'Results Table'!G$222:G$237)/Z35,"N/A")</f>
        <v>N/A</v>
      </c>
      <c r="AF35" s="9">
        <f t="shared" si="6"/>
        <v>0</v>
      </c>
      <c r="AG35" s="10" t="s">
        <v>182</v>
      </c>
      <c r="AH35" s="9">
        <f t="shared" si="7"/>
        <v>0</v>
      </c>
      <c r="AI35" s="11" t="str">
        <f t="shared" si="3"/>
        <v>N/A</v>
      </c>
      <c r="AJ35" s="12" t="str">
        <f>IFERROR(SUMIF('Results Table'!C34:C269,Stats!A35,'Results Table'!F$2:F$237)/AF35,"N/A")</f>
        <v>N/A</v>
      </c>
      <c r="AK35" s="13" t="str">
        <f>IFERROR(SUMIF('Results Table'!C$2:C$237,Stats!A35,'Results Table'!G$2:G$237)/AF35,"N/A")</f>
        <v>N/A</v>
      </c>
    </row>
    <row r="36" spans="1:37" ht="24.95" customHeight="1" x14ac:dyDescent="0.25">
      <c r="A36" s="8" t="s">
        <v>166</v>
      </c>
      <c r="B36" s="17"/>
      <c r="C36" s="18"/>
      <c r="D36" s="17"/>
      <c r="E36" s="18"/>
      <c r="F36" s="19"/>
      <c r="G36" s="19"/>
      <c r="H36" s="17"/>
      <c r="I36" s="18"/>
      <c r="J36" s="17"/>
      <c r="K36" s="18"/>
      <c r="L36" s="19"/>
      <c r="M36" s="19"/>
      <c r="N36" s="17"/>
      <c r="O36" s="18"/>
      <c r="P36" s="17"/>
      <c r="Q36" s="18"/>
      <c r="R36" s="19"/>
      <c r="S36" s="19"/>
      <c r="T36" s="17"/>
      <c r="U36" s="18"/>
      <c r="V36" s="17"/>
      <c r="W36" s="18"/>
      <c r="X36" s="19"/>
      <c r="Y36" s="19"/>
      <c r="Z36" s="9">
        <f>COUNTIF('Results Table'!C$222:C$237,Stats!A36)</f>
        <v>0</v>
      </c>
      <c r="AA36" s="10" t="s">
        <v>182</v>
      </c>
      <c r="AB36" s="15">
        <f>COUNTIFS('Results Table'!C255:C270,Stats!A36,'Results Table'!F$222:F$237,1)</f>
        <v>0</v>
      </c>
      <c r="AC36" s="16">
        <f t="shared" si="8"/>
        <v>0</v>
      </c>
      <c r="AD36" s="12" t="str">
        <f>IFERROR(SUMIF('Results Table'!C$222:C$237,Stats!A36,'Results Table'!F$222:F$237)/Z36,"N/A")</f>
        <v>N/A</v>
      </c>
      <c r="AE36" s="7" t="str">
        <f>IFERROR(SUMIF('Results Table'!C$222:C$237,Stats!M36,'Results Table'!G$222:G$237)/Z36,"N/A")</f>
        <v>N/A</v>
      </c>
      <c r="AF36" s="9">
        <f t="shared" si="6"/>
        <v>0</v>
      </c>
      <c r="AG36" s="10" t="s">
        <v>182</v>
      </c>
      <c r="AH36" s="9">
        <f t="shared" si="7"/>
        <v>0</v>
      </c>
      <c r="AI36" s="11" t="str">
        <f t="shared" si="3"/>
        <v>N/A</v>
      </c>
      <c r="AJ36" s="12" t="str">
        <f>IFERROR(SUMIF('Results Table'!C35:C270,Stats!A36,'Results Table'!F$2:F$237)/AF36,"N/A")</f>
        <v>N/A</v>
      </c>
      <c r="AK36" s="13" t="str">
        <f>IFERROR(SUMIF('Results Table'!C$2:C$237,Stats!A36,'Results Table'!G$2:G$237)/AF36,"N/A")</f>
        <v>N/A</v>
      </c>
    </row>
    <row r="37" spans="1:37" ht="24.95" customHeight="1" x14ac:dyDescent="0.25">
      <c r="A37" s="8" t="s">
        <v>167</v>
      </c>
      <c r="B37" s="17"/>
      <c r="C37" s="18"/>
      <c r="D37" s="17"/>
      <c r="E37" s="18"/>
      <c r="F37" s="19"/>
      <c r="G37" s="19"/>
      <c r="H37" s="17"/>
      <c r="I37" s="18"/>
      <c r="J37" s="17"/>
      <c r="K37" s="18"/>
      <c r="L37" s="19"/>
      <c r="M37" s="19"/>
      <c r="N37" s="17"/>
      <c r="O37" s="18"/>
      <c r="P37" s="17"/>
      <c r="Q37" s="18"/>
      <c r="R37" s="19"/>
      <c r="S37" s="19"/>
      <c r="T37" s="17"/>
      <c r="U37" s="18"/>
      <c r="V37" s="17"/>
      <c r="W37" s="18"/>
      <c r="X37" s="19"/>
      <c r="Y37" s="19"/>
      <c r="Z37" s="9">
        <f>COUNTIF('Results Table'!C$222:C$237,Stats!A37)</f>
        <v>0</v>
      </c>
      <c r="AA37" s="10" t="s">
        <v>182</v>
      </c>
      <c r="AB37" s="15">
        <f>COUNTIFS('Results Table'!C256:C271,Stats!A37,'Results Table'!F$222:F$237,1)</f>
        <v>0</v>
      </c>
      <c r="AC37" s="16">
        <f t="shared" si="8"/>
        <v>0</v>
      </c>
      <c r="AD37" s="12" t="str">
        <f>IFERROR(SUMIF('Results Table'!C$222:C$237,Stats!A37,'Results Table'!F$222:F$237)/Z37,"N/A")</f>
        <v>N/A</v>
      </c>
      <c r="AE37" s="7" t="str">
        <f>IFERROR(SUMIF('Results Table'!C$222:C$237,Stats!M37,'Results Table'!G$222:G$237)/Z37,"N/A")</f>
        <v>N/A</v>
      </c>
      <c r="AF37" s="9">
        <f t="shared" si="6"/>
        <v>0</v>
      </c>
      <c r="AG37" s="10" t="s">
        <v>182</v>
      </c>
      <c r="AH37" s="9">
        <f t="shared" si="7"/>
        <v>0</v>
      </c>
      <c r="AI37" s="11" t="str">
        <f t="shared" si="3"/>
        <v>N/A</v>
      </c>
      <c r="AJ37" s="12" t="str">
        <f>IFERROR(SUMIF('Results Table'!C36:C271,Stats!A37,'Results Table'!F$2:F$237)/AF37,"N/A")</f>
        <v>N/A</v>
      </c>
      <c r="AK37" s="13" t="str">
        <f>IFERROR(SUMIF('Results Table'!C$2:C$237,Stats!A37,'Results Table'!G$2:G$237)/AF37,"N/A")</f>
        <v>N/A</v>
      </c>
    </row>
    <row r="38" spans="1:37" ht="24.95" customHeight="1" x14ac:dyDescent="0.25">
      <c r="A38" s="7" t="s">
        <v>168</v>
      </c>
      <c r="B38" s="17"/>
      <c r="C38" s="18"/>
      <c r="D38" s="17"/>
      <c r="E38" s="18"/>
      <c r="F38" s="19"/>
      <c r="G38" s="19"/>
      <c r="H38" s="17"/>
      <c r="I38" s="18"/>
      <c r="J38" s="17"/>
      <c r="K38" s="18"/>
      <c r="L38" s="19"/>
      <c r="M38" s="19"/>
      <c r="N38" s="17"/>
      <c r="O38" s="18"/>
      <c r="P38" s="17"/>
      <c r="Q38" s="18"/>
      <c r="R38" s="19"/>
      <c r="S38" s="19"/>
      <c r="T38" s="17"/>
      <c r="U38" s="18"/>
      <c r="V38" s="17"/>
      <c r="W38" s="18"/>
      <c r="X38" s="19"/>
      <c r="Y38" s="19"/>
      <c r="Z38" s="17"/>
      <c r="AA38" s="18"/>
      <c r="AB38" s="17"/>
      <c r="AC38" s="18"/>
      <c r="AD38" s="19"/>
      <c r="AE38" s="19"/>
      <c r="AF38" s="20"/>
      <c r="AG38" s="21"/>
      <c r="AH38" s="20"/>
      <c r="AI38" s="23"/>
      <c r="AJ38" s="19"/>
      <c r="AK38" s="19"/>
    </row>
    <row r="39" spans="1:37" ht="24.95" customHeight="1" x14ac:dyDescent="0.25">
      <c r="A39" s="8" t="s">
        <v>169</v>
      </c>
      <c r="B39" s="17"/>
      <c r="C39" s="18"/>
      <c r="D39" s="17"/>
      <c r="E39" s="18"/>
      <c r="F39" s="19"/>
      <c r="G39" s="19"/>
      <c r="H39" s="17"/>
      <c r="I39" s="18"/>
      <c r="J39" s="17"/>
      <c r="K39" s="18"/>
      <c r="L39" s="19"/>
      <c r="M39" s="19"/>
      <c r="N39" s="17"/>
      <c r="O39" s="18"/>
      <c r="P39" s="17"/>
      <c r="Q39" s="18"/>
      <c r="R39" s="19"/>
      <c r="S39" s="19"/>
      <c r="T39" s="17"/>
      <c r="U39" s="18"/>
      <c r="V39" s="17"/>
      <c r="W39" s="18"/>
      <c r="X39" s="19"/>
      <c r="Y39" s="19"/>
      <c r="Z39" s="17"/>
      <c r="AA39" s="18"/>
      <c r="AB39" s="17"/>
      <c r="AC39" s="18"/>
      <c r="AD39" s="19"/>
      <c r="AE39" s="19"/>
      <c r="AF39" s="20"/>
      <c r="AG39" s="21"/>
      <c r="AH39" s="20"/>
      <c r="AI39" s="23"/>
      <c r="AJ39" s="19"/>
      <c r="AK39" s="19"/>
    </row>
    <row r="40" spans="1:37" ht="24.95" customHeight="1" x14ac:dyDescent="0.25">
      <c r="A40" s="8" t="s">
        <v>170</v>
      </c>
      <c r="B40" s="17"/>
      <c r="C40" s="18"/>
      <c r="D40" s="17"/>
      <c r="E40" s="18"/>
      <c r="F40" s="19"/>
      <c r="G40" s="19"/>
      <c r="H40" s="17"/>
      <c r="I40" s="18"/>
      <c r="J40" s="17"/>
      <c r="K40" s="18"/>
      <c r="L40" s="19"/>
      <c r="M40" s="19"/>
      <c r="N40" s="17"/>
      <c r="O40" s="18"/>
      <c r="P40" s="17"/>
      <c r="Q40" s="18"/>
      <c r="R40" s="19"/>
      <c r="S40" s="19"/>
      <c r="T40" s="17"/>
      <c r="U40" s="18"/>
      <c r="V40" s="17"/>
      <c r="W40" s="18"/>
      <c r="X40" s="19"/>
      <c r="Y40" s="19"/>
      <c r="Z40" s="17"/>
      <c r="AA40" s="18"/>
      <c r="AB40" s="17"/>
      <c r="AC40" s="18"/>
      <c r="AD40" s="19"/>
      <c r="AE40" s="19"/>
      <c r="AF40" s="20"/>
      <c r="AG40" s="21"/>
      <c r="AH40" s="20"/>
      <c r="AI40" s="23"/>
      <c r="AJ40" s="19"/>
      <c r="AK40" s="19"/>
    </row>
    <row r="41" spans="1:37" ht="24.95" customHeight="1" x14ac:dyDescent="0.25">
      <c r="A41" s="8" t="s">
        <v>171</v>
      </c>
      <c r="B41" s="17"/>
      <c r="C41" s="18"/>
      <c r="D41" s="17"/>
      <c r="E41" s="18"/>
      <c r="F41" s="19"/>
      <c r="G41" s="19"/>
      <c r="H41" s="17"/>
      <c r="I41" s="18"/>
      <c r="J41" s="17"/>
      <c r="K41" s="18"/>
      <c r="L41" s="19"/>
      <c r="M41" s="19"/>
      <c r="N41" s="17"/>
      <c r="O41" s="18"/>
      <c r="P41" s="17"/>
      <c r="Q41" s="18"/>
      <c r="R41" s="19"/>
      <c r="S41" s="19"/>
      <c r="T41" s="17"/>
      <c r="U41" s="18"/>
      <c r="V41" s="17"/>
      <c r="W41" s="18"/>
      <c r="X41" s="19"/>
      <c r="Y41" s="19"/>
      <c r="Z41" s="17"/>
      <c r="AA41" s="18"/>
      <c r="AB41" s="17"/>
      <c r="AC41" s="18"/>
      <c r="AD41" s="19"/>
      <c r="AE41" s="19"/>
      <c r="AF41" s="20"/>
      <c r="AG41" s="21"/>
      <c r="AH41" s="20"/>
      <c r="AI41" s="23"/>
      <c r="AJ41" s="19"/>
      <c r="AK41" s="19"/>
    </row>
    <row r="42" spans="1:37" ht="24.95" customHeight="1" x14ac:dyDescent="0.25">
      <c r="A42" s="8" t="s">
        <v>172</v>
      </c>
      <c r="B42" s="17"/>
      <c r="C42" s="18"/>
      <c r="D42" s="17"/>
      <c r="E42" s="18"/>
      <c r="F42" s="19"/>
      <c r="G42" s="19"/>
      <c r="H42" s="17"/>
      <c r="I42" s="18"/>
      <c r="J42" s="17"/>
      <c r="K42" s="18"/>
      <c r="L42" s="19"/>
      <c r="M42" s="19"/>
      <c r="N42" s="17"/>
      <c r="O42" s="18"/>
      <c r="P42" s="17"/>
      <c r="Q42" s="18"/>
      <c r="R42" s="19"/>
      <c r="S42" s="19"/>
      <c r="T42" s="17"/>
      <c r="U42" s="18"/>
      <c r="V42" s="17"/>
      <c r="W42" s="18"/>
      <c r="X42" s="19"/>
      <c r="Y42" s="19"/>
      <c r="Z42" s="17"/>
      <c r="AA42" s="18"/>
      <c r="AB42" s="17"/>
      <c r="AC42" s="18"/>
      <c r="AD42" s="19"/>
      <c r="AE42" s="19"/>
      <c r="AF42" s="20"/>
      <c r="AG42" s="21"/>
      <c r="AH42" s="20"/>
      <c r="AI42" s="23"/>
      <c r="AJ42" s="19"/>
      <c r="AK42" s="19"/>
    </row>
    <row r="43" spans="1:37" ht="24.95" customHeight="1" x14ac:dyDescent="0.25">
      <c r="A43" s="8" t="s">
        <v>173</v>
      </c>
      <c r="B43" s="17"/>
      <c r="C43" s="18"/>
      <c r="D43" s="17"/>
      <c r="E43" s="18"/>
      <c r="F43" s="19"/>
      <c r="G43" s="19"/>
      <c r="H43" s="17"/>
      <c r="I43" s="18"/>
      <c r="J43" s="17"/>
      <c r="K43" s="18"/>
      <c r="L43" s="19"/>
      <c r="M43" s="19"/>
      <c r="N43" s="17"/>
      <c r="O43" s="18"/>
      <c r="P43" s="17"/>
      <c r="Q43" s="18"/>
      <c r="R43" s="19"/>
      <c r="S43" s="19"/>
      <c r="T43" s="17"/>
      <c r="U43" s="18"/>
      <c r="V43" s="17"/>
      <c r="W43" s="18"/>
      <c r="X43" s="19"/>
      <c r="Y43" s="19"/>
      <c r="Z43" s="17"/>
      <c r="AA43" s="18"/>
      <c r="AB43" s="17"/>
      <c r="AC43" s="18"/>
      <c r="AD43" s="19"/>
      <c r="AE43" s="19"/>
      <c r="AF43" s="20"/>
      <c r="AG43" s="21"/>
      <c r="AH43" s="20"/>
      <c r="AI43" s="23"/>
      <c r="AJ43" s="19"/>
      <c r="AK43" s="19"/>
    </row>
    <row r="44" spans="1:37" ht="24.95" customHeight="1" x14ac:dyDescent="0.25">
      <c r="A44" s="8" t="s">
        <v>174</v>
      </c>
      <c r="B44" s="17"/>
      <c r="C44" s="18"/>
      <c r="D44" s="17"/>
      <c r="E44" s="18"/>
      <c r="F44" s="19"/>
      <c r="G44" s="19"/>
      <c r="H44" s="17"/>
      <c r="I44" s="18"/>
      <c r="J44" s="17"/>
      <c r="K44" s="18"/>
      <c r="L44" s="19"/>
      <c r="M44" s="19"/>
      <c r="N44" s="17"/>
      <c r="O44" s="18"/>
      <c r="P44" s="17"/>
      <c r="Q44" s="18"/>
      <c r="R44" s="19"/>
      <c r="S44" s="19"/>
      <c r="T44" s="17"/>
      <c r="U44" s="18"/>
      <c r="V44" s="17"/>
      <c r="W44" s="18"/>
      <c r="X44" s="19"/>
      <c r="Y44" s="19"/>
      <c r="Z44" s="17"/>
      <c r="AA44" s="18"/>
      <c r="AB44" s="17"/>
      <c r="AC44" s="18"/>
      <c r="AD44" s="19"/>
      <c r="AE44" s="19"/>
      <c r="AF44" s="20"/>
      <c r="AG44" s="21"/>
      <c r="AH44" s="20"/>
      <c r="AI44" s="23"/>
      <c r="AJ44" s="19"/>
      <c r="AK44" s="19"/>
    </row>
  </sheetData>
  <mergeCells count="18">
    <mergeCell ref="AH2:AI2"/>
    <mergeCell ref="B1:G1"/>
    <mergeCell ref="B2:C2"/>
    <mergeCell ref="D2:E2"/>
    <mergeCell ref="H2:I2"/>
    <mergeCell ref="J2:K2"/>
    <mergeCell ref="N2:O2"/>
    <mergeCell ref="P2:Q2"/>
    <mergeCell ref="H1:M1"/>
    <mergeCell ref="N1:S1"/>
    <mergeCell ref="T1:Y1"/>
    <mergeCell ref="Z1:AE1"/>
    <mergeCell ref="AF1:AK1"/>
    <mergeCell ref="T2:U2"/>
    <mergeCell ref="V2:W2"/>
    <mergeCell ref="Z2:AA2"/>
    <mergeCell ref="AB2:AC2"/>
    <mergeCell ref="AF2:AG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636AB-6E36-471A-98F4-3F187BA1E0F3}">
  <dimension ref="A1:G237"/>
  <sheetViews>
    <sheetView topLeftCell="A40" workbookViewId="0">
      <selection activeCell="J209" sqref="J209"/>
    </sheetView>
  </sheetViews>
  <sheetFormatPr baseColWidth="10" defaultRowHeight="13.5" x14ac:dyDescent="0.25"/>
  <cols>
    <col min="1" max="1" width="14.28515625" style="2" bestFit="1" customWidth="1"/>
    <col min="2" max="2" width="11.7109375" style="2" bestFit="1" customWidth="1"/>
    <col min="3" max="3" width="28" style="2" bestFit="1" customWidth="1"/>
    <col min="4" max="5" width="11.42578125" style="1"/>
    <col min="6" max="6" width="13.85546875" style="1" customWidth="1"/>
    <col min="7" max="7" width="11.42578125" style="3"/>
    <col min="8" max="16384" width="11.42578125" style="1"/>
  </cols>
  <sheetData>
    <row r="1" spans="1:7" ht="15" x14ac:dyDescent="0.25">
      <c r="A1" s="4" t="s">
        <v>136</v>
      </c>
      <c r="B1" s="4" t="s">
        <v>137</v>
      </c>
      <c r="C1" s="4" t="s">
        <v>138</v>
      </c>
      <c r="D1" s="4" t="s">
        <v>139</v>
      </c>
      <c r="E1" s="4" t="s">
        <v>142</v>
      </c>
      <c r="F1" s="4" t="s">
        <v>140</v>
      </c>
      <c r="G1" s="4" t="s">
        <v>141</v>
      </c>
    </row>
    <row r="2" spans="1:7" ht="15" x14ac:dyDescent="0.25">
      <c r="A2" s="5" t="s">
        <v>35</v>
      </c>
      <c r="B2" s="5" t="s">
        <v>36</v>
      </c>
      <c r="C2" s="5" t="s">
        <v>11</v>
      </c>
      <c r="D2" s="4">
        <v>1</v>
      </c>
      <c r="E2" s="4">
        <v>1</v>
      </c>
      <c r="F2" s="4">
        <v>1</v>
      </c>
      <c r="G2" s="6">
        <v>89</v>
      </c>
    </row>
    <row r="3" spans="1:7" ht="15" x14ac:dyDescent="0.25">
      <c r="A3" s="5" t="s">
        <v>83</v>
      </c>
      <c r="B3" s="5" t="s">
        <v>84</v>
      </c>
      <c r="C3" s="5" t="s">
        <v>7</v>
      </c>
      <c r="D3" s="4">
        <v>1</v>
      </c>
      <c r="E3" s="4">
        <v>1</v>
      </c>
      <c r="F3" s="4">
        <v>2</v>
      </c>
      <c r="G3" s="6">
        <v>80</v>
      </c>
    </row>
    <row r="4" spans="1:7" ht="15" x14ac:dyDescent="0.25">
      <c r="A4" s="5" t="s">
        <v>31</v>
      </c>
      <c r="B4" s="5" t="s">
        <v>32</v>
      </c>
      <c r="C4" s="5" t="s">
        <v>16</v>
      </c>
      <c r="D4" s="4">
        <v>1</v>
      </c>
      <c r="E4" s="4">
        <v>1</v>
      </c>
      <c r="F4" s="4">
        <v>3</v>
      </c>
      <c r="G4" s="6">
        <v>73</v>
      </c>
    </row>
    <row r="5" spans="1:7" ht="15" x14ac:dyDescent="0.25">
      <c r="A5" s="5" t="s">
        <v>46</v>
      </c>
      <c r="B5" s="5" t="s">
        <v>47</v>
      </c>
      <c r="C5" s="5" t="s">
        <v>6</v>
      </c>
      <c r="D5" s="4">
        <v>1</v>
      </c>
      <c r="E5" s="4">
        <v>1</v>
      </c>
      <c r="F5" s="4">
        <v>4</v>
      </c>
      <c r="G5" s="6">
        <v>57</v>
      </c>
    </row>
    <row r="6" spans="1:7" ht="15" x14ac:dyDescent="0.25">
      <c r="A6" s="5" t="s">
        <v>48</v>
      </c>
      <c r="B6" s="5" t="s">
        <v>49</v>
      </c>
      <c r="C6" s="5" t="s">
        <v>12</v>
      </c>
      <c r="D6" s="4">
        <v>1</v>
      </c>
      <c r="E6" s="4">
        <v>2</v>
      </c>
      <c r="F6" s="4">
        <v>1</v>
      </c>
      <c r="G6" s="6">
        <v>94</v>
      </c>
    </row>
    <row r="7" spans="1:7" ht="15" x14ac:dyDescent="0.25">
      <c r="A7" s="5" t="s">
        <v>58</v>
      </c>
      <c r="B7" s="5" t="s">
        <v>59</v>
      </c>
      <c r="C7" s="5" t="s">
        <v>7</v>
      </c>
      <c r="D7" s="4">
        <v>1</v>
      </c>
      <c r="E7" s="4">
        <v>2</v>
      </c>
      <c r="F7" s="4">
        <v>2</v>
      </c>
      <c r="G7" s="6">
        <v>86</v>
      </c>
    </row>
    <row r="8" spans="1:7" ht="15" x14ac:dyDescent="0.25">
      <c r="A8" s="5" t="s">
        <v>74</v>
      </c>
      <c r="B8" s="5" t="s">
        <v>75</v>
      </c>
      <c r="C8" s="5" t="s">
        <v>14</v>
      </c>
      <c r="D8" s="4">
        <v>1</v>
      </c>
      <c r="E8" s="4">
        <v>2</v>
      </c>
      <c r="F8" s="4">
        <v>3</v>
      </c>
      <c r="G8" s="6">
        <v>79</v>
      </c>
    </row>
    <row r="9" spans="1:7" ht="15" x14ac:dyDescent="0.25">
      <c r="A9" s="5" t="s">
        <v>64</v>
      </c>
      <c r="B9" s="5" t="s">
        <v>65</v>
      </c>
      <c r="C9" s="5" t="s">
        <v>1</v>
      </c>
      <c r="D9" s="4">
        <v>1</v>
      </c>
      <c r="E9" s="4">
        <v>2</v>
      </c>
      <c r="F9" s="4">
        <v>4</v>
      </c>
      <c r="G9" s="6">
        <v>77</v>
      </c>
    </row>
    <row r="10" spans="1:7" ht="15" x14ac:dyDescent="0.25">
      <c r="A10" s="5" t="s">
        <v>118</v>
      </c>
      <c r="B10" s="5" t="s">
        <v>32</v>
      </c>
      <c r="C10" s="5" t="s">
        <v>13</v>
      </c>
      <c r="D10" s="4">
        <v>1</v>
      </c>
      <c r="E10" s="4">
        <v>3</v>
      </c>
      <c r="F10" s="4">
        <v>1</v>
      </c>
      <c r="G10" s="6">
        <v>83</v>
      </c>
    </row>
    <row r="11" spans="1:7" ht="15" x14ac:dyDescent="0.25">
      <c r="A11" s="5" t="s">
        <v>43</v>
      </c>
      <c r="B11" s="5" t="s">
        <v>44</v>
      </c>
      <c r="C11" s="5" t="s">
        <v>15</v>
      </c>
      <c r="D11" s="4">
        <v>1</v>
      </c>
      <c r="E11" s="4">
        <v>3</v>
      </c>
      <c r="F11" s="4">
        <v>2</v>
      </c>
      <c r="G11" s="6">
        <v>61</v>
      </c>
    </row>
    <row r="12" spans="1:7" ht="15" x14ac:dyDescent="0.25">
      <c r="A12" s="5" t="s">
        <v>111</v>
      </c>
      <c r="B12" s="5" t="s">
        <v>112</v>
      </c>
      <c r="C12" s="5" t="s">
        <v>14</v>
      </c>
      <c r="D12" s="4">
        <v>1</v>
      </c>
      <c r="E12" s="4">
        <v>3</v>
      </c>
      <c r="F12" s="4">
        <v>3</v>
      </c>
      <c r="G12" s="6">
        <v>59</v>
      </c>
    </row>
    <row r="13" spans="1:7" ht="15" x14ac:dyDescent="0.25">
      <c r="A13" s="5" t="s">
        <v>51</v>
      </c>
      <c r="B13" s="5" t="s">
        <v>52</v>
      </c>
      <c r="C13" s="5" t="s">
        <v>2</v>
      </c>
      <c r="D13" s="4">
        <v>1</v>
      </c>
      <c r="E13" s="4">
        <v>3</v>
      </c>
      <c r="F13" s="4">
        <v>4</v>
      </c>
      <c r="G13" s="6">
        <v>57</v>
      </c>
    </row>
    <row r="14" spans="1:7" ht="15" x14ac:dyDescent="0.25">
      <c r="A14" s="5" t="s">
        <v>60</v>
      </c>
      <c r="B14" s="5" t="s">
        <v>61</v>
      </c>
      <c r="C14" s="5" t="s">
        <v>7</v>
      </c>
      <c r="D14" s="4">
        <v>1</v>
      </c>
      <c r="E14" s="4">
        <v>4</v>
      </c>
      <c r="F14" s="4">
        <v>1</v>
      </c>
      <c r="G14" s="6">
        <v>75</v>
      </c>
    </row>
    <row r="15" spans="1:7" ht="15" x14ac:dyDescent="0.25">
      <c r="A15" s="5" t="s">
        <v>29</v>
      </c>
      <c r="B15" s="5" t="s">
        <v>30</v>
      </c>
      <c r="C15" s="5" t="s">
        <v>1</v>
      </c>
      <c r="D15" s="4">
        <v>1</v>
      </c>
      <c r="E15" s="4">
        <v>4</v>
      </c>
      <c r="F15" s="4">
        <v>2</v>
      </c>
      <c r="G15" s="6">
        <v>70</v>
      </c>
    </row>
    <row r="16" spans="1:7" ht="15" x14ac:dyDescent="0.25">
      <c r="A16" s="5" t="s">
        <v>33</v>
      </c>
      <c r="B16" s="5" t="s">
        <v>34</v>
      </c>
      <c r="C16" s="5" t="s">
        <v>15</v>
      </c>
      <c r="D16" s="4">
        <v>1</v>
      </c>
      <c r="E16" s="4">
        <v>4</v>
      </c>
      <c r="F16" s="4">
        <v>3</v>
      </c>
      <c r="G16" s="6">
        <v>69</v>
      </c>
    </row>
    <row r="17" spans="1:7" ht="15" x14ac:dyDescent="0.25">
      <c r="A17" s="5" t="s">
        <v>131</v>
      </c>
      <c r="B17" s="5" t="s">
        <v>132</v>
      </c>
      <c r="C17" s="5" t="s">
        <v>2</v>
      </c>
      <c r="D17" s="4">
        <v>1</v>
      </c>
      <c r="E17" s="4">
        <v>4</v>
      </c>
      <c r="F17" s="4">
        <v>4</v>
      </c>
      <c r="G17" s="6">
        <v>60</v>
      </c>
    </row>
    <row r="18" spans="1:7" ht="15" x14ac:dyDescent="0.25">
      <c r="A18" s="5" t="s">
        <v>27</v>
      </c>
      <c r="B18" s="5" t="s">
        <v>28</v>
      </c>
      <c r="C18" s="5" t="s">
        <v>3</v>
      </c>
      <c r="D18" s="4">
        <v>1</v>
      </c>
      <c r="E18" s="4">
        <v>5</v>
      </c>
      <c r="F18" s="4">
        <v>1</v>
      </c>
      <c r="G18" s="6">
        <v>88</v>
      </c>
    </row>
    <row r="19" spans="1:7" ht="15" x14ac:dyDescent="0.25">
      <c r="A19" s="5" t="s">
        <v>94</v>
      </c>
      <c r="B19" s="5" t="s">
        <v>95</v>
      </c>
      <c r="C19" s="5" t="s">
        <v>10</v>
      </c>
      <c r="D19" s="4">
        <v>1</v>
      </c>
      <c r="E19" s="4">
        <v>5</v>
      </c>
      <c r="F19" s="4">
        <v>2</v>
      </c>
      <c r="G19" s="6">
        <v>72</v>
      </c>
    </row>
    <row r="20" spans="1:7" ht="15" x14ac:dyDescent="0.25">
      <c r="A20" s="5" t="s">
        <v>23</v>
      </c>
      <c r="B20" s="5" t="s">
        <v>24</v>
      </c>
      <c r="C20" s="5" t="s">
        <v>0</v>
      </c>
      <c r="D20" s="4">
        <v>1</v>
      </c>
      <c r="E20" s="4">
        <v>5</v>
      </c>
      <c r="F20" s="4">
        <v>3</v>
      </c>
      <c r="G20" s="6">
        <v>68</v>
      </c>
    </row>
    <row r="21" spans="1:7" ht="15" x14ac:dyDescent="0.25">
      <c r="A21" s="5" t="s">
        <v>88</v>
      </c>
      <c r="B21" s="5" t="s">
        <v>89</v>
      </c>
      <c r="C21" s="5" t="s">
        <v>9</v>
      </c>
      <c r="D21" s="4">
        <v>1</v>
      </c>
      <c r="E21" s="4">
        <v>5</v>
      </c>
      <c r="F21" s="4">
        <v>4</v>
      </c>
      <c r="G21" s="6">
        <v>64</v>
      </c>
    </row>
    <row r="22" spans="1:7" ht="15" x14ac:dyDescent="0.25">
      <c r="A22" s="5" t="s">
        <v>66</v>
      </c>
      <c r="B22" s="5" t="s">
        <v>67</v>
      </c>
      <c r="C22" s="5" t="s">
        <v>1</v>
      </c>
      <c r="D22" s="4">
        <v>1</v>
      </c>
      <c r="E22" s="4">
        <v>6</v>
      </c>
      <c r="F22" s="4">
        <v>1</v>
      </c>
      <c r="G22" s="6">
        <v>83</v>
      </c>
    </row>
    <row r="23" spans="1:7" ht="15" x14ac:dyDescent="0.25">
      <c r="A23" s="5" t="s">
        <v>50</v>
      </c>
      <c r="B23" s="5" t="s">
        <v>28</v>
      </c>
      <c r="C23" s="5" t="s">
        <v>4</v>
      </c>
      <c r="D23" s="4">
        <v>1</v>
      </c>
      <c r="E23" s="4">
        <v>6</v>
      </c>
      <c r="F23" s="4">
        <v>2</v>
      </c>
      <c r="G23" s="6">
        <v>79</v>
      </c>
    </row>
    <row r="24" spans="1:7" ht="15" x14ac:dyDescent="0.25">
      <c r="A24" s="5" t="s">
        <v>97</v>
      </c>
      <c r="B24" s="5" t="s">
        <v>98</v>
      </c>
      <c r="C24" s="5" t="s">
        <v>11</v>
      </c>
      <c r="D24" s="4">
        <v>1</v>
      </c>
      <c r="E24" s="4">
        <v>6</v>
      </c>
      <c r="F24" s="4">
        <v>3</v>
      </c>
      <c r="G24" s="6">
        <v>71</v>
      </c>
    </row>
    <row r="25" spans="1:7" ht="15" x14ac:dyDescent="0.25">
      <c r="A25" s="5" t="s">
        <v>81</v>
      </c>
      <c r="B25" s="5" t="s">
        <v>82</v>
      </c>
      <c r="C25" s="5" t="s">
        <v>3</v>
      </c>
      <c r="D25" s="4">
        <v>1</v>
      </c>
      <c r="E25" s="4">
        <v>6</v>
      </c>
      <c r="F25" s="4">
        <v>4</v>
      </c>
      <c r="G25" s="6">
        <v>66</v>
      </c>
    </row>
    <row r="26" spans="1:7" ht="15" x14ac:dyDescent="0.25">
      <c r="A26" s="5" t="s">
        <v>55</v>
      </c>
      <c r="B26" s="5" t="s">
        <v>56</v>
      </c>
      <c r="C26" s="5" t="s">
        <v>12</v>
      </c>
      <c r="D26" s="4">
        <v>1</v>
      </c>
      <c r="E26" s="4">
        <v>7</v>
      </c>
      <c r="F26" s="4">
        <v>1</v>
      </c>
      <c r="G26" s="6">
        <v>75</v>
      </c>
    </row>
    <row r="27" spans="1:7" ht="15" x14ac:dyDescent="0.25">
      <c r="A27" s="5" t="s">
        <v>45</v>
      </c>
      <c r="B27" s="5" t="s">
        <v>32</v>
      </c>
      <c r="C27" s="5" t="s">
        <v>0</v>
      </c>
      <c r="D27" s="4">
        <v>1</v>
      </c>
      <c r="E27" s="4">
        <v>7</v>
      </c>
      <c r="F27" s="4">
        <v>2</v>
      </c>
      <c r="G27" s="6">
        <v>62</v>
      </c>
    </row>
    <row r="28" spans="1:7" ht="15" x14ac:dyDescent="0.25">
      <c r="A28" s="5" t="s">
        <v>101</v>
      </c>
      <c r="B28" s="5" t="s">
        <v>102</v>
      </c>
      <c r="C28" s="5" t="s">
        <v>2</v>
      </c>
      <c r="D28" s="4">
        <v>1</v>
      </c>
      <c r="E28" s="4">
        <v>7</v>
      </c>
      <c r="F28" s="4">
        <v>3</v>
      </c>
      <c r="G28" s="6">
        <v>60</v>
      </c>
    </row>
    <row r="29" spans="1:7" ht="15" x14ac:dyDescent="0.25">
      <c r="A29" s="5" t="s">
        <v>39</v>
      </c>
      <c r="B29" s="5" t="s">
        <v>40</v>
      </c>
      <c r="C29" s="5" t="s">
        <v>14</v>
      </c>
      <c r="D29" s="4">
        <v>1</v>
      </c>
      <c r="E29" s="4">
        <v>7</v>
      </c>
      <c r="F29" s="4">
        <v>4</v>
      </c>
      <c r="G29" s="6">
        <v>56</v>
      </c>
    </row>
    <row r="30" spans="1:7" ht="15" x14ac:dyDescent="0.25">
      <c r="A30" s="5" t="s">
        <v>96</v>
      </c>
      <c r="B30" s="5" t="s">
        <v>44</v>
      </c>
      <c r="C30" s="5" t="s">
        <v>10</v>
      </c>
      <c r="D30" s="4">
        <v>1</v>
      </c>
      <c r="E30" s="4">
        <v>8</v>
      </c>
      <c r="F30" s="4">
        <v>1</v>
      </c>
      <c r="G30" s="6">
        <v>86</v>
      </c>
    </row>
    <row r="31" spans="1:7" ht="15" x14ac:dyDescent="0.25">
      <c r="A31" s="5" t="s">
        <v>99</v>
      </c>
      <c r="B31" s="5" t="s">
        <v>100</v>
      </c>
      <c r="C31" s="5" t="s">
        <v>16</v>
      </c>
      <c r="D31" s="4">
        <v>1</v>
      </c>
      <c r="E31" s="4">
        <v>8</v>
      </c>
      <c r="F31" s="4">
        <v>2</v>
      </c>
      <c r="G31" s="6">
        <v>82</v>
      </c>
    </row>
    <row r="32" spans="1:7" ht="15" x14ac:dyDescent="0.25">
      <c r="A32" s="5" t="s">
        <v>107</v>
      </c>
      <c r="B32" s="5" t="s">
        <v>108</v>
      </c>
      <c r="C32" s="5" t="s">
        <v>8</v>
      </c>
      <c r="D32" s="4">
        <v>1</v>
      </c>
      <c r="E32" s="4">
        <v>8</v>
      </c>
      <c r="F32" s="4">
        <v>3</v>
      </c>
      <c r="G32" s="6">
        <v>69</v>
      </c>
    </row>
    <row r="33" spans="1:7" ht="15" x14ac:dyDescent="0.25">
      <c r="A33" s="5" t="s">
        <v>19</v>
      </c>
      <c r="B33" s="5" t="s">
        <v>20</v>
      </c>
      <c r="C33" s="5" t="s">
        <v>5</v>
      </c>
      <c r="D33" s="4">
        <v>1</v>
      </c>
      <c r="E33" s="4">
        <v>8</v>
      </c>
      <c r="F33" s="4">
        <v>4</v>
      </c>
      <c r="G33" s="6">
        <v>58</v>
      </c>
    </row>
    <row r="34" spans="1:7" ht="15" x14ac:dyDescent="0.25">
      <c r="A34" s="5" t="s">
        <v>105</v>
      </c>
      <c r="B34" s="5" t="s">
        <v>106</v>
      </c>
      <c r="C34" s="5" t="s">
        <v>6</v>
      </c>
      <c r="D34" s="4">
        <v>1</v>
      </c>
      <c r="E34" s="4">
        <v>9</v>
      </c>
      <c r="F34" s="4">
        <v>1</v>
      </c>
      <c r="G34" s="6">
        <v>91</v>
      </c>
    </row>
    <row r="35" spans="1:7" ht="15" x14ac:dyDescent="0.25">
      <c r="A35" s="5" t="s">
        <v>117</v>
      </c>
      <c r="B35" s="5" t="s">
        <v>54</v>
      </c>
      <c r="C35" s="5" t="s">
        <v>11</v>
      </c>
      <c r="D35" s="4">
        <v>1</v>
      </c>
      <c r="E35" s="4">
        <v>9</v>
      </c>
      <c r="F35" s="4">
        <v>2</v>
      </c>
      <c r="G35" s="6">
        <v>89</v>
      </c>
    </row>
    <row r="36" spans="1:7" ht="15" x14ac:dyDescent="0.25">
      <c r="A36" s="5" t="s">
        <v>25</v>
      </c>
      <c r="B36" s="5" t="s">
        <v>26</v>
      </c>
      <c r="C36" s="5" t="s">
        <v>2</v>
      </c>
      <c r="D36" s="4">
        <v>1</v>
      </c>
      <c r="E36" s="4">
        <v>9</v>
      </c>
      <c r="F36" s="4">
        <v>3</v>
      </c>
      <c r="G36" s="6">
        <v>83</v>
      </c>
    </row>
    <row r="37" spans="1:7" ht="15" x14ac:dyDescent="0.25">
      <c r="A37" s="5" t="s">
        <v>124</v>
      </c>
      <c r="B37" s="5" t="s">
        <v>36</v>
      </c>
      <c r="C37" s="5" t="s">
        <v>10</v>
      </c>
      <c r="D37" s="4">
        <v>1</v>
      </c>
      <c r="E37" s="4">
        <v>9</v>
      </c>
      <c r="F37" s="4">
        <v>4</v>
      </c>
      <c r="G37" s="6">
        <v>81</v>
      </c>
    </row>
    <row r="38" spans="1:7" ht="15" x14ac:dyDescent="0.25">
      <c r="A38" s="5" t="s">
        <v>103</v>
      </c>
      <c r="B38" s="5" t="s">
        <v>104</v>
      </c>
      <c r="C38" s="5" t="s">
        <v>11</v>
      </c>
      <c r="D38" s="4">
        <v>1</v>
      </c>
      <c r="E38" s="4">
        <v>10</v>
      </c>
      <c r="F38" s="4">
        <v>1</v>
      </c>
      <c r="G38" s="6">
        <v>74</v>
      </c>
    </row>
    <row r="39" spans="1:7" ht="15" x14ac:dyDescent="0.25">
      <c r="A39" s="5" t="s">
        <v>79</v>
      </c>
      <c r="B39" s="5" t="s">
        <v>80</v>
      </c>
      <c r="C39" s="5" t="s">
        <v>0</v>
      </c>
      <c r="D39" s="4">
        <v>1</v>
      </c>
      <c r="E39" s="4">
        <v>10</v>
      </c>
      <c r="F39" s="4">
        <v>2</v>
      </c>
      <c r="G39" s="6">
        <v>67</v>
      </c>
    </row>
    <row r="40" spans="1:7" ht="15" x14ac:dyDescent="0.25">
      <c r="A40" s="5" t="s">
        <v>68</v>
      </c>
      <c r="B40" s="5" t="s">
        <v>69</v>
      </c>
      <c r="C40" s="5" t="s">
        <v>13</v>
      </c>
      <c r="D40" s="4">
        <v>1</v>
      </c>
      <c r="E40" s="4">
        <v>10</v>
      </c>
      <c r="F40" s="4">
        <v>3</v>
      </c>
      <c r="G40" s="6">
        <v>58</v>
      </c>
    </row>
    <row r="41" spans="1:7" ht="15" x14ac:dyDescent="0.25">
      <c r="A41" s="5" t="s">
        <v>133</v>
      </c>
      <c r="B41" s="5" t="s">
        <v>134</v>
      </c>
      <c r="C41" s="5" t="s">
        <v>10</v>
      </c>
      <c r="D41" s="4">
        <v>1</v>
      </c>
      <c r="E41" s="4">
        <v>10</v>
      </c>
      <c r="F41" s="4">
        <v>4</v>
      </c>
      <c r="G41" s="6">
        <v>54</v>
      </c>
    </row>
    <row r="42" spans="1:7" ht="15" x14ac:dyDescent="0.25">
      <c r="A42" s="5" t="s">
        <v>122</v>
      </c>
      <c r="B42" s="5" t="s">
        <v>123</v>
      </c>
      <c r="C42" s="5" t="s">
        <v>13</v>
      </c>
      <c r="D42" s="4">
        <v>1</v>
      </c>
      <c r="E42" s="4">
        <v>11</v>
      </c>
      <c r="F42" s="4">
        <v>1</v>
      </c>
      <c r="G42" s="6">
        <v>83</v>
      </c>
    </row>
    <row r="43" spans="1:7" ht="15" x14ac:dyDescent="0.25">
      <c r="A43" s="5" t="s">
        <v>53</v>
      </c>
      <c r="B43" s="5" t="s">
        <v>54</v>
      </c>
      <c r="C43" s="5" t="s">
        <v>2</v>
      </c>
      <c r="D43" s="4">
        <v>1</v>
      </c>
      <c r="E43" s="4">
        <v>11</v>
      </c>
      <c r="F43" s="4">
        <v>2</v>
      </c>
      <c r="G43" s="6">
        <v>80</v>
      </c>
    </row>
    <row r="44" spans="1:7" ht="15" x14ac:dyDescent="0.25">
      <c r="A44" s="5" t="s">
        <v>57</v>
      </c>
      <c r="B44" s="5" t="s">
        <v>44</v>
      </c>
      <c r="C44" s="5" t="s">
        <v>15</v>
      </c>
      <c r="D44" s="4">
        <v>1</v>
      </c>
      <c r="E44" s="4">
        <v>11</v>
      </c>
      <c r="F44" s="4">
        <v>3</v>
      </c>
      <c r="G44" s="6">
        <v>77</v>
      </c>
    </row>
    <row r="45" spans="1:7" ht="15" x14ac:dyDescent="0.25">
      <c r="A45" s="5" t="s">
        <v>127</v>
      </c>
      <c r="B45" s="5" t="s">
        <v>128</v>
      </c>
      <c r="C45" s="5" t="s">
        <v>8</v>
      </c>
      <c r="D45" s="4">
        <v>1</v>
      </c>
      <c r="E45" s="4">
        <v>11</v>
      </c>
      <c r="F45" s="4">
        <v>4</v>
      </c>
      <c r="G45" s="6">
        <v>74</v>
      </c>
    </row>
    <row r="46" spans="1:7" ht="15" x14ac:dyDescent="0.25">
      <c r="A46" s="5" t="s">
        <v>109</v>
      </c>
      <c r="B46" s="5" t="s">
        <v>110</v>
      </c>
      <c r="C46" s="5" t="s">
        <v>7</v>
      </c>
      <c r="D46" s="4">
        <v>1</v>
      </c>
      <c r="E46" s="4">
        <v>12</v>
      </c>
      <c r="F46" s="4">
        <v>1</v>
      </c>
      <c r="G46" s="6">
        <v>74</v>
      </c>
    </row>
    <row r="47" spans="1:7" ht="15" x14ac:dyDescent="0.25">
      <c r="A47" s="5" t="s">
        <v>92</v>
      </c>
      <c r="B47" s="5" t="s">
        <v>93</v>
      </c>
      <c r="C47" s="5" t="s">
        <v>14</v>
      </c>
      <c r="D47" s="4">
        <v>1</v>
      </c>
      <c r="E47" s="4">
        <v>12</v>
      </c>
      <c r="F47" s="4">
        <v>2</v>
      </c>
      <c r="G47" s="6">
        <v>72</v>
      </c>
    </row>
    <row r="48" spans="1:7" ht="15" x14ac:dyDescent="0.25">
      <c r="A48" s="5" t="s">
        <v>62</v>
      </c>
      <c r="B48" s="5" t="s">
        <v>63</v>
      </c>
      <c r="C48" s="5" t="s">
        <v>12</v>
      </c>
      <c r="D48" s="4">
        <v>1</v>
      </c>
      <c r="E48" s="4">
        <v>12</v>
      </c>
      <c r="F48" s="4">
        <v>3</v>
      </c>
      <c r="G48" s="6">
        <v>69</v>
      </c>
    </row>
    <row r="49" spans="1:7" ht="15" x14ac:dyDescent="0.25">
      <c r="A49" s="5" t="s">
        <v>41</v>
      </c>
      <c r="B49" s="5" t="s">
        <v>42</v>
      </c>
      <c r="C49" s="5" t="s">
        <v>16</v>
      </c>
      <c r="D49" s="4">
        <v>1</v>
      </c>
      <c r="E49" s="4">
        <v>12</v>
      </c>
      <c r="F49" s="4">
        <v>4</v>
      </c>
      <c r="G49" s="6">
        <v>58</v>
      </c>
    </row>
    <row r="50" spans="1:7" ht="15" x14ac:dyDescent="0.25">
      <c r="A50" s="5" t="s">
        <v>72</v>
      </c>
      <c r="B50" s="5" t="s">
        <v>73</v>
      </c>
      <c r="C50" s="5" t="s">
        <v>7</v>
      </c>
      <c r="D50" s="4">
        <v>1</v>
      </c>
      <c r="E50" s="4">
        <v>13</v>
      </c>
      <c r="F50" s="4">
        <v>1</v>
      </c>
      <c r="G50" s="6">
        <v>90</v>
      </c>
    </row>
    <row r="51" spans="1:7" ht="15" x14ac:dyDescent="0.25">
      <c r="A51" s="5" t="s">
        <v>129</v>
      </c>
      <c r="B51" s="5" t="s">
        <v>130</v>
      </c>
      <c r="C51" s="5" t="s">
        <v>16</v>
      </c>
      <c r="D51" s="4">
        <v>1</v>
      </c>
      <c r="E51" s="4">
        <v>13</v>
      </c>
      <c r="F51" s="4">
        <v>2</v>
      </c>
      <c r="G51" s="6">
        <v>81</v>
      </c>
    </row>
    <row r="52" spans="1:7" ht="15" x14ac:dyDescent="0.25">
      <c r="A52" s="5" t="s">
        <v>85</v>
      </c>
      <c r="B52" s="5" t="s">
        <v>86</v>
      </c>
      <c r="C52" s="5" t="s">
        <v>15</v>
      </c>
      <c r="D52" s="4">
        <v>1</v>
      </c>
      <c r="E52" s="4">
        <v>13</v>
      </c>
      <c r="F52" s="4">
        <v>3</v>
      </c>
      <c r="G52" s="6">
        <v>79</v>
      </c>
    </row>
    <row r="53" spans="1:7" ht="15" x14ac:dyDescent="0.25">
      <c r="A53" s="5" t="s">
        <v>113</v>
      </c>
      <c r="B53" s="5" t="s">
        <v>114</v>
      </c>
      <c r="C53" s="5" t="s">
        <v>4</v>
      </c>
      <c r="D53" s="4">
        <v>1</v>
      </c>
      <c r="E53" s="4">
        <v>13</v>
      </c>
      <c r="F53" s="4">
        <v>4</v>
      </c>
      <c r="G53" s="6">
        <v>70</v>
      </c>
    </row>
    <row r="54" spans="1:7" ht="15" x14ac:dyDescent="0.25">
      <c r="A54" s="5" t="s">
        <v>51</v>
      </c>
      <c r="B54" s="5" t="s">
        <v>49</v>
      </c>
      <c r="C54" s="5" t="s">
        <v>1</v>
      </c>
      <c r="D54" s="4">
        <v>1</v>
      </c>
      <c r="E54" s="4">
        <v>14</v>
      </c>
      <c r="F54" s="4">
        <v>1</v>
      </c>
      <c r="G54" s="6">
        <v>74</v>
      </c>
    </row>
    <row r="55" spans="1:7" ht="15" x14ac:dyDescent="0.25">
      <c r="A55" s="5" t="s">
        <v>70</v>
      </c>
      <c r="B55" s="5" t="s">
        <v>71</v>
      </c>
      <c r="C55" s="5" t="s">
        <v>2</v>
      </c>
      <c r="D55" s="4">
        <v>1</v>
      </c>
      <c r="E55" s="4">
        <v>14</v>
      </c>
      <c r="F55" s="4">
        <v>2</v>
      </c>
      <c r="G55" s="6">
        <v>66</v>
      </c>
    </row>
    <row r="56" spans="1:7" ht="15" x14ac:dyDescent="0.25">
      <c r="A56" s="5" t="s">
        <v>77</v>
      </c>
      <c r="B56" s="5" t="s">
        <v>78</v>
      </c>
      <c r="C56" s="5" t="s">
        <v>8</v>
      </c>
      <c r="D56" s="4">
        <v>1</v>
      </c>
      <c r="E56" s="4">
        <v>14</v>
      </c>
      <c r="F56" s="4">
        <v>3</v>
      </c>
      <c r="G56" s="6">
        <v>63</v>
      </c>
    </row>
    <row r="57" spans="1:7" ht="15" x14ac:dyDescent="0.25">
      <c r="A57" s="5" t="s">
        <v>121</v>
      </c>
      <c r="B57" s="5" t="s">
        <v>54</v>
      </c>
      <c r="C57" s="5" t="s">
        <v>3</v>
      </c>
      <c r="D57" s="4">
        <v>1</v>
      </c>
      <c r="E57" s="4">
        <v>14</v>
      </c>
      <c r="F57" s="4">
        <v>4</v>
      </c>
      <c r="G57" s="6">
        <v>62</v>
      </c>
    </row>
    <row r="58" spans="1:7" ht="15" x14ac:dyDescent="0.25">
      <c r="A58" s="5" t="s">
        <v>125</v>
      </c>
      <c r="B58" s="5" t="s">
        <v>126</v>
      </c>
      <c r="C58" s="5" t="s">
        <v>7</v>
      </c>
      <c r="D58" s="4">
        <v>1</v>
      </c>
      <c r="E58" s="4">
        <v>15</v>
      </c>
      <c r="F58" s="4">
        <v>1</v>
      </c>
      <c r="G58" s="6">
        <v>69</v>
      </c>
    </row>
    <row r="59" spans="1:7" ht="15" x14ac:dyDescent="0.25">
      <c r="A59" s="5" t="s">
        <v>87</v>
      </c>
      <c r="B59" s="5" t="s">
        <v>44</v>
      </c>
      <c r="C59" s="5" t="s">
        <v>14</v>
      </c>
      <c r="D59" s="4">
        <v>1</v>
      </c>
      <c r="E59" s="4">
        <v>15</v>
      </c>
      <c r="F59" s="4">
        <v>2</v>
      </c>
      <c r="G59" s="6">
        <v>69</v>
      </c>
    </row>
    <row r="60" spans="1:7" ht="15" x14ac:dyDescent="0.25">
      <c r="A60" s="5" t="s">
        <v>90</v>
      </c>
      <c r="B60" s="5" t="s">
        <v>91</v>
      </c>
      <c r="C60" s="5" t="s">
        <v>1</v>
      </c>
      <c r="D60" s="4">
        <v>1</v>
      </c>
      <c r="E60" s="4">
        <v>15</v>
      </c>
      <c r="F60" s="4">
        <v>3</v>
      </c>
      <c r="G60" s="6">
        <v>67</v>
      </c>
    </row>
    <row r="61" spans="1:7" ht="15" x14ac:dyDescent="0.25">
      <c r="A61" s="5" t="s">
        <v>37</v>
      </c>
      <c r="B61" s="5" t="s">
        <v>38</v>
      </c>
      <c r="C61" s="5" t="s">
        <v>4</v>
      </c>
      <c r="D61" s="4">
        <v>1</v>
      </c>
      <c r="E61" s="4">
        <v>15</v>
      </c>
      <c r="F61" s="4">
        <v>4</v>
      </c>
      <c r="G61" s="6">
        <v>64</v>
      </c>
    </row>
    <row r="62" spans="1:7" ht="15" x14ac:dyDescent="0.25">
      <c r="A62" s="5" t="s">
        <v>119</v>
      </c>
      <c r="B62" s="5" t="s">
        <v>120</v>
      </c>
      <c r="C62" s="5" t="s">
        <v>14</v>
      </c>
      <c r="D62" s="4">
        <v>1</v>
      </c>
      <c r="E62" s="4">
        <v>16</v>
      </c>
      <c r="F62" s="4">
        <v>1</v>
      </c>
      <c r="G62" s="6">
        <v>84</v>
      </c>
    </row>
    <row r="63" spans="1:7" ht="15" x14ac:dyDescent="0.25">
      <c r="A63" s="5" t="s">
        <v>115</v>
      </c>
      <c r="B63" s="5" t="s">
        <v>116</v>
      </c>
      <c r="C63" s="5" t="s">
        <v>7</v>
      </c>
      <c r="D63" s="4">
        <v>1</v>
      </c>
      <c r="E63" s="4">
        <v>16</v>
      </c>
      <c r="F63" s="4">
        <v>2</v>
      </c>
      <c r="G63" s="6">
        <v>82</v>
      </c>
    </row>
    <row r="64" spans="1:7" ht="15" x14ac:dyDescent="0.25">
      <c r="A64" s="5" t="s">
        <v>76</v>
      </c>
      <c r="B64" s="5" t="s">
        <v>32</v>
      </c>
      <c r="C64" s="5" t="s">
        <v>12</v>
      </c>
      <c r="D64" s="4">
        <v>1</v>
      </c>
      <c r="E64" s="4">
        <v>16</v>
      </c>
      <c r="F64" s="4">
        <v>3</v>
      </c>
      <c r="G64" s="6">
        <v>77</v>
      </c>
    </row>
    <row r="65" spans="1:7" ht="15" x14ac:dyDescent="0.25">
      <c r="A65" s="5" t="s">
        <v>21</v>
      </c>
      <c r="B65" s="5" t="s">
        <v>22</v>
      </c>
      <c r="C65" s="5" t="s">
        <v>0</v>
      </c>
      <c r="D65" s="4">
        <v>1</v>
      </c>
      <c r="E65" s="4">
        <v>16</v>
      </c>
      <c r="F65" s="4">
        <v>4</v>
      </c>
      <c r="G65" s="6">
        <v>66</v>
      </c>
    </row>
    <row r="66" spans="1:7" ht="15" x14ac:dyDescent="0.25">
      <c r="A66" s="5" t="s">
        <v>119</v>
      </c>
      <c r="B66" s="5" t="s">
        <v>120</v>
      </c>
      <c r="C66" s="5" t="s">
        <v>9</v>
      </c>
      <c r="D66" s="4">
        <v>2</v>
      </c>
      <c r="E66" s="4">
        <v>1</v>
      </c>
      <c r="F66" s="4">
        <v>2</v>
      </c>
      <c r="G66" s="6">
        <v>83</v>
      </c>
    </row>
    <row r="67" spans="1:7" ht="15" x14ac:dyDescent="0.25">
      <c r="A67" s="5" t="s">
        <v>66</v>
      </c>
      <c r="B67" s="5" t="s">
        <v>67</v>
      </c>
      <c r="C67" s="5" t="s">
        <v>2</v>
      </c>
      <c r="D67" s="4">
        <v>2</v>
      </c>
      <c r="E67" s="4">
        <v>1</v>
      </c>
      <c r="F67" s="4">
        <v>3</v>
      </c>
      <c r="G67" s="6">
        <v>82</v>
      </c>
    </row>
    <row r="68" spans="1:7" ht="15" x14ac:dyDescent="0.25">
      <c r="A68" s="5" t="s">
        <v>60</v>
      </c>
      <c r="B68" s="5" t="s">
        <v>61</v>
      </c>
      <c r="C68" s="5" t="s">
        <v>10</v>
      </c>
      <c r="D68" s="4">
        <v>2</v>
      </c>
      <c r="E68" s="4">
        <v>1</v>
      </c>
      <c r="F68" s="4">
        <v>4</v>
      </c>
      <c r="G68" s="6">
        <v>80</v>
      </c>
    </row>
    <row r="69" spans="1:7" ht="15" x14ac:dyDescent="0.25">
      <c r="A69" s="5" t="s">
        <v>55</v>
      </c>
      <c r="B69" s="5" t="s">
        <v>56</v>
      </c>
      <c r="C69" s="5" t="s">
        <v>12</v>
      </c>
      <c r="D69" s="4">
        <v>2</v>
      </c>
      <c r="E69" s="4">
        <v>1</v>
      </c>
      <c r="F69" s="4">
        <v>1</v>
      </c>
      <c r="G69" s="6">
        <v>84</v>
      </c>
    </row>
    <row r="70" spans="1:7" ht="15" x14ac:dyDescent="0.25">
      <c r="A70" s="5" t="s">
        <v>121</v>
      </c>
      <c r="B70" s="5" t="s">
        <v>135</v>
      </c>
      <c r="C70" s="5" t="s">
        <v>12</v>
      </c>
      <c r="D70" s="4">
        <v>2</v>
      </c>
      <c r="E70" s="4">
        <v>2</v>
      </c>
      <c r="F70" s="4">
        <v>3</v>
      </c>
      <c r="G70" s="6">
        <v>69</v>
      </c>
    </row>
    <row r="71" spans="1:7" ht="15" x14ac:dyDescent="0.25">
      <c r="A71" s="5" t="s">
        <v>105</v>
      </c>
      <c r="B71" s="5" t="s">
        <v>106</v>
      </c>
      <c r="C71" s="5" t="s">
        <v>8</v>
      </c>
      <c r="D71" s="4">
        <v>2</v>
      </c>
      <c r="E71" s="4">
        <v>2</v>
      </c>
      <c r="F71" s="4">
        <v>4</v>
      </c>
      <c r="G71" s="6">
        <v>68</v>
      </c>
    </row>
    <row r="72" spans="1:7" ht="15" x14ac:dyDescent="0.25">
      <c r="A72" s="5" t="s">
        <v>118</v>
      </c>
      <c r="B72" s="5" t="s">
        <v>32</v>
      </c>
      <c r="C72" s="5" t="s">
        <v>1</v>
      </c>
      <c r="D72" s="4">
        <v>2</v>
      </c>
      <c r="E72" s="4">
        <v>2</v>
      </c>
      <c r="F72" s="4">
        <v>1</v>
      </c>
      <c r="G72" s="6">
        <v>75</v>
      </c>
    </row>
    <row r="73" spans="1:7" ht="15" x14ac:dyDescent="0.25">
      <c r="A73" s="5" t="s">
        <v>125</v>
      </c>
      <c r="B73" s="5" t="s">
        <v>126</v>
      </c>
      <c r="C73" s="5" t="s">
        <v>5</v>
      </c>
      <c r="D73" s="4">
        <v>2</v>
      </c>
      <c r="E73" s="4">
        <v>2</v>
      </c>
      <c r="F73" s="4">
        <v>2</v>
      </c>
      <c r="G73" s="6">
        <v>72</v>
      </c>
    </row>
    <row r="74" spans="1:7" ht="15" x14ac:dyDescent="0.25">
      <c r="A74" s="5" t="s">
        <v>48</v>
      </c>
      <c r="B74" s="5" t="s">
        <v>49</v>
      </c>
      <c r="C74" s="5" t="s">
        <v>3</v>
      </c>
      <c r="D74" s="4">
        <v>2</v>
      </c>
      <c r="E74" s="4">
        <v>3</v>
      </c>
      <c r="F74" s="4">
        <v>2</v>
      </c>
      <c r="G74" s="6">
        <v>74</v>
      </c>
    </row>
    <row r="75" spans="1:7" ht="15" x14ac:dyDescent="0.25">
      <c r="A75" s="5" t="s">
        <v>72</v>
      </c>
      <c r="B75" s="5" t="s">
        <v>73</v>
      </c>
      <c r="C75" s="5" t="s">
        <v>14</v>
      </c>
      <c r="D75" s="4">
        <v>2</v>
      </c>
      <c r="E75" s="4">
        <v>3</v>
      </c>
      <c r="F75" s="4">
        <v>4</v>
      </c>
      <c r="G75" s="6">
        <v>56</v>
      </c>
    </row>
    <row r="76" spans="1:7" ht="15" x14ac:dyDescent="0.25">
      <c r="A76" s="5" t="s">
        <v>35</v>
      </c>
      <c r="B76" s="5" t="s">
        <v>36</v>
      </c>
      <c r="C76" s="5" t="s">
        <v>2</v>
      </c>
      <c r="D76" s="4">
        <v>2</v>
      </c>
      <c r="E76" s="4">
        <v>3</v>
      </c>
      <c r="F76" s="4">
        <v>3</v>
      </c>
      <c r="G76" s="6">
        <v>60</v>
      </c>
    </row>
    <row r="77" spans="1:7" ht="15" x14ac:dyDescent="0.25">
      <c r="A77" s="5" t="s">
        <v>27</v>
      </c>
      <c r="B77" s="5" t="s">
        <v>28</v>
      </c>
      <c r="C77" s="5" t="s">
        <v>7</v>
      </c>
      <c r="D77" s="4">
        <v>2</v>
      </c>
      <c r="E77" s="4">
        <v>3</v>
      </c>
      <c r="F77" s="4">
        <v>1</v>
      </c>
      <c r="G77" s="6">
        <v>74</v>
      </c>
    </row>
    <row r="78" spans="1:7" ht="15" x14ac:dyDescent="0.25">
      <c r="A78" s="5" t="s">
        <v>96</v>
      </c>
      <c r="B78" s="5" t="s">
        <v>44</v>
      </c>
      <c r="C78" s="5" t="s">
        <v>16</v>
      </c>
      <c r="D78" s="4">
        <v>2</v>
      </c>
      <c r="E78" s="4">
        <v>4</v>
      </c>
      <c r="F78" s="4">
        <v>1</v>
      </c>
      <c r="G78" s="6">
        <v>70</v>
      </c>
    </row>
    <row r="79" spans="1:7" ht="15" x14ac:dyDescent="0.25">
      <c r="A79" s="5" t="s">
        <v>122</v>
      </c>
      <c r="B79" s="5" t="s">
        <v>123</v>
      </c>
      <c r="C79" s="5" t="s">
        <v>2</v>
      </c>
      <c r="D79" s="4">
        <v>2</v>
      </c>
      <c r="E79" s="4">
        <v>4</v>
      </c>
      <c r="F79" s="4">
        <v>4</v>
      </c>
      <c r="G79" s="6">
        <v>55</v>
      </c>
    </row>
    <row r="80" spans="1:7" ht="15" x14ac:dyDescent="0.25">
      <c r="A80" s="5" t="s">
        <v>115</v>
      </c>
      <c r="B80" s="5" t="s">
        <v>116</v>
      </c>
      <c r="C80" s="5" t="s">
        <v>12</v>
      </c>
      <c r="D80" s="4">
        <v>2</v>
      </c>
      <c r="E80" s="4">
        <v>4</v>
      </c>
      <c r="F80" s="4">
        <v>3</v>
      </c>
      <c r="G80" s="6">
        <v>65</v>
      </c>
    </row>
    <row r="81" spans="1:7" ht="15" x14ac:dyDescent="0.25">
      <c r="A81" s="5" t="s">
        <v>129</v>
      </c>
      <c r="B81" s="5" t="s">
        <v>130</v>
      </c>
      <c r="C81" s="5" t="s">
        <v>10</v>
      </c>
      <c r="D81" s="4">
        <v>2</v>
      </c>
      <c r="E81" s="4">
        <v>4</v>
      </c>
      <c r="F81" s="4">
        <v>2</v>
      </c>
      <c r="G81" s="6">
        <v>68</v>
      </c>
    </row>
    <row r="82" spans="1:7" ht="15" x14ac:dyDescent="0.25">
      <c r="A82" s="5" t="s">
        <v>83</v>
      </c>
      <c r="B82" s="5" t="s">
        <v>84</v>
      </c>
      <c r="C82" s="5" t="s">
        <v>15</v>
      </c>
      <c r="D82" s="4">
        <v>2</v>
      </c>
      <c r="E82" s="4">
        <v>5</v>
      </c>
      <c r="F82" s="4">
        <v>3</v>
      </c>
      <c r="G82" s="6">
        <v>61</v>
      </c>
    </row>
    <row r="83" spans="1:7" ht="15" x14ac:dyDescent="0.25">
      <c r="A83" s="5" t="s">
        <v>53</v>
      </c>
      <c r="B83" s="5" t="s">
        <v>54</v>
      </c>
      <c r="C83" s="5" t="s">
        <v>12</v>
      </c>
      <c r="D83" s="4">
        <v>2</v>
      </c>
      <c r="E83" s="4">
        <v>5</v>
      </c>
      <c r="F83" s="4">
        <v>1</v>
      </c>
      <c r="G83" s="6">
        <v>80</v>
      </c>
    </row>
    <row r="84" spans="1:7" ht="15" x14ac:dyDescent="0.25">
      <c r="A84" s="5" t="s">
        <v>103</v>
      </c>
      <c r="B84" s="5" t="s">
        <v>104</v>
      </c>
      <c r="C84" s="5" t="s">
        <v>11</v>
      </c>
      <c r="D84" s="4">
        <v>2</v>
      </c>
      <c r="E84" s="4">
        <v>5</v>
      </c>
      <c r="F84" s="4">
        <v>2</v>
      </c>
      <c r="G84" s="6">
        <v>71</v>
      </c>
    </row>
    <row r="85" spans="1:7" ht="15" x14ac:dyDescent="0.25">
      <c r="A85" s="5" t="s">
        <v>109</v>
      </c>
      <c r="B85" s="5" t="s">
        <v>110</v>
      </c>
      <c r="C85" s="5" t="s">
        <v>8</v>
      </c>
      <c r="D85" s="4">
        <v>2</v>
      </c>
      <c r="E85" s="4">
        <v>5</v>
      </c>
      <c r="F85" s="4">
        <v>4</v>
      </c>
      <c r="G85" s="6">
        <v>52</v>
      </c>
    </row>
    <row r="86" spans="1:7" ht="15" x14ac:dyDescent="0.25">
      <c r="A86" s="5" t="s">
        <v>51</v>
      </c>
      <c r="B86" s="5" t="s">
        <v>49</v>
      </c>
      <c r="C86" s="5" t="s">
        <v>7</v>
      </c>
      <c r="D86" s="4">
        <v>2</v>
      </c>
      <c r="E86" s="4">
        <v>6</v>
      </c>
      <c r="F86" s="4">
        <v>1</v>
      </c>
      <c r="G86" s="6">
        <v>71</v>
      </c>
    </row>
    <row r="87" spans="1:7" ht="15" x14ac:dyDescent="0.25">
      <c r="A87" s="5" t="s">
        <v>79</v>
      </c>
      <c r="B87" s="5" t="s">
        <v>80</v>
      </c>
      <c r="C87" s="5" t="s">
        <v>6</v>
      </c>
      <c r="D87" s="4">
        <v>2</v>
      </c>
      <c r="E87" s="4">
        <v>6</v>
      </c>
      <c r="F87" s="4">
        <v>3</v>
      </c>
      <c r="G87" s="6">
        <v>53</v>
      </c>
    </row>
    <row r="88" spans="1:7" ht="15" x14ac:dyDescent="0.25">
      <c r="A88" s="5" t="s">
        <v>43</v>
      </c>
      <c r="B88" s="5" t="s">
        <v>44</v>
      </c>
      <c r="C88" s="5" t="s">
        <v>11</v>
      </c>
      <c r="D88" s="4">
        <v>2</v>
      </c>
      <c r="E88" s="4">
        <v>6</v>
      </c>
      <c r="F88" s="4">
        <v>2</v>
      </c>
      <c r="G88" s="6">
        <v>69</v>
      </c>
    </row>
    <row r="89" spans="1:7" ht="15" x14ac:dyDescent="0.25">
      <c r="A89" s="5" t="s">
        <v>117</v>
      </c>
      <c r="B89" s="5" t="s">
        <v>54</v>
      </c>
      <c r="C89" s="5" t="s">
        <v>10</v>
      </c>
      <c r="D89" s="4">
        <v>2</v>
      </c>
      <c r="E89" s="4">
        <v>6</v>
      </c>
      <c r="F89" s="4">
        <v>4</v>
      </c>
      <c r="G89" s="6">
        <v>49</v>
      </c>
    </row>
    <row r="90" spans="1:7" ht="15" x14ac:dyDescent="0.25">
      <c r="A90" s="5" t="s">
        <v>99</v>
      </c>
      <c r="B90" s="5" t="s">
        <v>100</v>
      </c>
      <c r="C90" s="5" t="s">
        <v>4</v>
      </c>
      <c r="D90" s="4">
        <v>2</v>
      </c>
      <c r="E90" s="4">
        <v>7</v>
      </c>
      <c r="F90" s="4">
        <v>4</v>
      </c>
      <c r="G90" s="6">
        <v>82</v>
      </c>
    </row>
    <row r="91" spans="1:7" ht="15" x14ac:dyDescent="0.25">
      <c r="A91" s="5" t="s">
        <v>50</v>
      </c>
      <c r="B91" s="5" t="s">
        <v>28</v>
      </c>
      <c r="C91" s="5" t="s">
        <v>11</v>
      </c>
      <c r="D91" s="4">
        <v>2</v>
      </c>
      <c r="E91" s="4">
        <v>7</v>
      </c>
      <c r="F91" s="4">
        <v>3</v>
      </c>
      <c r="G91" s="6">
        <v>87</v>
      </c>
    </row>
    <row r="92" spans="1:7" ht="15" x14ac:dyDescent="0.25">
      <c r="A92" s="5" t="s">
        <v>85</v>
      </c>
      <c r="B92" s="5" t="s">
        <v>86</v>
      </c>
      <c r="C92" s="5" t="s">
        <v>15</v>
      </c>
      <c r="D92" s="4">
        <v>2</v>
      </c>
      <c r="E92" s="4">
        <v>7</v>
      </c>
      <c r="F92" s="4">
        <v>1</v>
      </c>
      <c r="G92" s="6">
        <v>93</v>
      </c>
    </row>
    <row r="93" spans="1:7" ht="15" x14ac:dyDescent="0.25">
      <c r="A93" s="5" t="s">
        <v>57</v>
      </c>
      <c r="B93" s="5" t="s">
        <v>44</v>
      </c>
      <c r="C93" s="5" t="s">
        <v>7</v>
      </c>
      <c r="D93" s="4">
        <v>2</v>
      </c>
      <c r="E93" s="4">
        <v>7</v>
      </c>
      <c r="F93" s="4">
        <v>2</v>
      </c>
      <c r="G93" s="6">
        <v>92</v>
      </c>
    </row>
    <row r="94" spans="1:7" ht="15" x14ac:dyDescent="0.25">
      <c r="A94" s="5" t="s">
        <v>76</v>
      </c>
      <c r="B94" s="5" t="s">
        <v>32</v>
      </c>
      <c r="C94" s="5" t="s">
        <v>7</v>
      </c>
      <c r="D94" s="4">
        <v>2</v>
      </c>
      <c r="E94" s="4">
        <v>8</v>
      </c>
      <c r="F94" s="4">
        <v>1</v>
      </c>
      <c r="G94" s="6">
        <v>68</v>
      </c>
    </row>
    <row r="95" spans="1:7" ht="15" x14ac:dyDescent="0.25">
      <c r="A95" s="5" t="s">
        <v>92</v>
      </c>
      <c r="B95" s="5" t="s">
        <v>93</v>
      </c>
      <c r="C95" s="5" t="s">
        <v>6</v>
      </c>
      <c r="D95" s="4">
        <v>2</v>
      </c>
      <c r="E95" s="4">
        <v>8</v>
      </c>
      <c r="F95" s="4">
        <v>4</v>
      </c>
      <c r="G95" s="6">
        <v>53</v>
      </c>
    </row>
    <row r="96" spans="1:7" ht="15" x14ac:dyDescent="0.25">
      <c r="A96" s="5" t="s">
        <v>97</v>
      </c>
      <c r="B96" s="5" t="s">
        <v>98</v>
      </c>
      <c r="C96" s="5" t="s">
        <v>2</v>
      </c>
      <c r="D96" s="4">
        <v>2</v>
      </c>
      <c r="E96" s="4">
        <v>8</v>
      </c>
      <c r="F96" s="4">
        <v>3</v>
      </c>
      <c r="G96" s="6">
        <v>62</v>
      </c>
    </row>
    <row r="97" spans="1:7" ht="15" x14ac:dyDescent="0.25">
      <c r="A97" s="5" t="s">
        <v>29</v>
      </c>
      <c r="B97" s="5" t="s">
        <v>30</v>
      </c>
      <c r="C97" s="5" t="s">
        <v>3</v>
      </c>
      <c r="D97" s="4">
        <v>2</v>
      </c>
      <c r="E97" s="4">
        <v>8</v>
      </c>
      <c r="F97" s="4">
        <v>2</v>
      </c>
      <c r="G97" s="6">
        <v>62</v>
      </c>
    </row>
    <row r="98" spans="1:7" ht="15" x14ac:dyDescent="0.25">
      <c r="A98" s="5" t="s">
        <v>87</v>
      </c>
      <c r="B98" s="5" t="s">
        <v>44</v>
      </c>
      <c r="C98" s="5" t="s">
        <v>13</v>
      </c>
      <c r="D98" s="4">
        <v>2</v>
      </c>
      <c r="E98" s="4">
        <v>9</v>
      </c>
      <c r="F98" s="4">
        <v>1</v>
      </c>
      <c r="G98" s="6">
        <v>80</v>
      </c>
    </row>
    <row r="99" spans="1:7" ht="15" x14ac:dyDescent="0.25">
      <c r="A99" s="5" t="s">
        <v>23</v>
      </c>
      <c r="B99" s="5" t="s">
        <v>24</v>
      </c>
      <c r="C99" s="5" t="s">
        <v>10</v>
      </c>
      <c r="D99" s="4">
        <v>2</v>
      </c>
      <c r="E99" s="4">
        <v>9</v>
      </c>
      <c r="F99" s="4">
        <v>3</v>
      </c>
      <c r="G99" s="6">
        <v>65</v>
      </c>
    </row>
    <row r="100" spans="1:7" ht="15" x14ac:dyDescent="0.25">
      <c r="A100" s="5" t="s">
        <v>90</v>
      </c>
      <c r="B100" s="5" t="s">
        <v>91</v>
      </c>
      <c r="C100" s="5" t="s">
        <v>2</v>
      </c>
      <c r="D100" s="4">
        <v>2</v>
      </c>
      <c r="E100" s="4">
        <v>9</v>
      </c>
      <c r="F100" s="4">
        <v>4</v>
      </c>
      <c r="G100" s="6">
        <v>62</v>
      </c>
    </row>
    <row r="101" spans="1:7" ht="15" x14ac:dyDescent="0.25">
      <c r="A101" s="5" t="s">
        <v>58</v>
      </c>
      <c r="B101" s="5" t="s">
        <v>59</v>
      </c>
      <c r="C101" s="5" t="s">
        <v>1</v>
      </c>
      <c r="D101" s="4">
        <v>2</v>
      </c>
      <c r="E101" s="4">
        <v>9</v>
      </c>
      <c r="F101" s="4">
        <v>2</v>
      </c>
      <c r="G101" s="6">
        <v>70</v>
      </c>
    </row>
    <row r="102" spans="1:7" ht="15" x14ac:dyDescent="0.25">
      <c r="A102" s="5" t="s">
        <v>124</v>
      </c>
      <c r="B102" s="5" t="s">
        <v>36</v>
      </c>
      <c r="C102" s="5" t="s">
        <v>15</v>
      </c>
      <c r="D102" s="4">
        <v>2</v>
      </c>
      <c r="E102" s="4">
        <v>10</v>
      </c>
      <c r="F102" s="4">
        <v>3</v>
      </c>
      <c r="G102" s="6">
        <v>64</v>
      </c>
    </row>
    <row r="103" spans="1:7" ht="15" x14ac:dyDescent="0.25">
      <c r="A103" s="5" t="s">
        <v>94</v>
      </c>
      <c r="B103" s="5" t="s">
        <v>95</v>
      </c>
      <c r="C103" s="5" t="s">
        <v>12</v>
      </c>
      <c r="D103" s="4">
        <v>2</v>
      </c>
      <c r="E103" s="4">
        <v>10</v>
      </c>
      <c r="F103" s="4">
        <v>2</v>
      </c>
      <c r="G103" s="6">
        <v>65</v>
      </c>
    </row>
    <row r="104" spans="1:7" ht="15" x14ac:dyDescent="0.25">
      <c r="A104" s="5" t="s">
        <v>33</v>
      </c>
      <c r="B104" s="5" t="s">
        <v>34</v>
      </c>
      <c r="C104" s="5" t="s">
        <v>1</v>
      </c>
      <c r="D104" s="4">
        <v>2</v>
      </c>
      <c r="E104" s="4">
        <v>10</v>
      </c>
      <c r="F104" s="4">
        <v>4</v>
      </c>
      <c r="G104" s="6">
        <v>63</v>
      </c>
    </row>
    <row r="105" spans="1:7" ht="15" x14ac:dyDescent="0.25">
      <c r="A105" s="5" t="s">
        <v>62</v>
      </c>
      <c r="B105" s="5" t="s">
        <v>63</v>
      </c>
      <c r="C105" s="5" t="s">
        <v>7</v>
      </c>
      <c r="D105" s="4">
        <v>2</v>
      </c>
      <c r="E105" s="4">
        <v>10</v>
      </c>
      <c r="F105" s="4">
        <v>1</v>
      </c>
      <c r="G105" s="6">
        <v>78</v>
      </c>
    </row>
    <row r="106" spans="1:7" ht="15" x14ac:dyDescent="0.25">
      <c r="A106" s="5" t="s">
        <v>70</v>
      </c>
      <c r="B106" s="5" t="s">
        <v>71</v>
      </c>
      <c r="C106" s="5" t="s">
        <v>16</v>
      </c>
      <c r="D106" s="4">
        <v>2</v>
      </c>
      <c r="E106" s="4">
        <v>11</v>
      </c>
      <c r="F106" s="4">
        <v>1</v>
      </c>
      <c r="G106" s="6">
        <v>71</v>
      </c>
    </row>
    <row r="107" spans="1:7" ht="15" x14ac:dyDescent="0.25">
      <c r="A107" s="5" t="s">
        <v>88</v>
      </c>
      <c r="B107" s="5" t="s">
        <v>89</v>
      </c>
      <c r="C107" s="5" t="s">
        <v>11</v>
      </c>
      <c r="D107" s="4">
        <v>2</v>
      </c>
      <c r="E107" s="4">
        <v>11</v>
      </c>
      <c r="F107" s="4">
        <v>3</v>
      </c>
      <c r="G107" s="6">
        <v>62</v>
      </c>
    </row>
    <row r="108" spans="1:7" ht="15" x14ac:dyDescent="0.25">
      <c r="A108" s="5" t="s">
        <v>45</v>
      </c>
      <c r="B108" s="5" t="s">
        <v>32</v>
      </c>
      <c r="C108" s="5" t="s">
        <v>1</v>
      </c>
      <c r="D108" s="4">
        <v>2</v>
      </c>
      <c r="E108" s="4">
        <v>11</v>
      </c>
      <c r="F108" s="4">
        <v>4</v>
      </c>
      <c r="G108" s="6">
        <v>62</v>
      </c>
    </row>
    <row r="109" spans="1:7" ht="15" x14ac:dyDescent="0.25">
      <c r="A109" s="5" t="s">
        <v>39</v>
      </c>
      <c r="B109" s="5" t="s">
        <v>40</v>
      </c>
      <c r="C109" s="5" t="s">
        <v>13</v>
      </c>
      <c r="D109" s="4">
        <v>2</v>
      </c>
      <c r="E109" s="4">
        <v>11</v>
      </c>
      <c r="F109" s="4">
        <v>2</v>
      </c>
      <c r="G109" s="6">
        <v>67</v>
      </c>
    </row>
    <row r="110" spans="1:7" ht="15" x14ac:dyDescent="0.25">
      <c r="A110" s="5" t="s">
        <v>25</v>
      </c>
      <c r="B110" s="5" t="s">
        <v>26</v>
      </c>
      <c r="C110" s="5" t="s">
        <v>0</v>
      </c>
      <c r="D110" s="4">
        <v>2</v>
      </c>
      <c r="E110" s="4">
        <v>12</v>
      </c>
      <c r="F110" s="4">
        <v>1</v>
      </c>
      <c r="G110" s="6">
        <v>101</v>
      </c>
    </row>
    <row r="111" spans="1:7" ht="15" x14ac:dyDescent="0.25">
      <c r="A111" s="5" t="s">
        <v>74</v>
      </c>
      <c r="B111" s="5" t="s">
        <v>75</v>
      </c>
      <c r="C111" s="5" t="s">
        <v>14</v>
      </c>
      <c r="D111" s="4">
        <v>2</v>
      </c>
      <c r="E111" s="4">
        <v>12</v>
      </c>
      <c r="F111" s="4">
        <v>4</v>
      </c>
      <c r="G111" s="6">
        <v>80</v>
      </c>
    </row>
    <row r="112" spans="1:7" ht="15" x14ac:dyDescent="0.25">
      <c r="A112" s="5" t="s">
        <v>31</v>
      </c>
      <c r="B112" s="5" t="s">
        <v>32</v>
      </c>
      <c r="C112" s="5" t="s">
        <v>15</v>
      </c>
      <c r="D112" s="4">
        <v>2</v>
      </c>
      <c r="E112" s="4">
        <v>12</v>
      </c>
      <c r="F112" s="4">
        <v>2</v>
      </c>
      <c r="G112" s="6">
        <v>91</v>
      </c>
    </row>
    <row r="113" spans="1:7" ht="15" x14ac:dyDescent="0.25">
      <c r="A113" s="5" t="s">
        <v>107</v>
      </c>
      <c r="B113" s="5" t="s">
        <v>108</v>
      </c>
      <c r="C113" s="5" t="s">
        <v>7</v>
      </c>
      <c r="D113" s="4">
        <v>2</v>
      </c>
      <c r="E113" s="4">
        <v>12</v>
      </c>
      <c r="F113" s="4">
        <v>3</v>
      </c>
      <c r="G113" s="6">
        <v>81</v>
      </c>
    </row>
    <row r="114" spans="1:7" ht="15" x14ac:dyDescent="0.25">
      <c r="A114" s="5" t="s">
        <v>37</v>
      </c>
      <c r="B114" s="5" t="s">
        <v>38</v>
      </c>
      <c r="C114" s="5" t="s">
        <v>9</v>
      </c>
      <c r="D114" s="4">
        <v>2</v>
      </c>
      <c r="E114" s="4">
        <v>13</v>
      </c>
      <c r="F114" s="4">
        <v>1</v>
      </c>
      <c r="G114" s="6">
        <v>70</v>
      </c>
    </row>
    <row r="115" spans="1:7" ht="15" x14ac:dyDescent="0.25">
      <c r="A115" s="5" t="s">
        <v>77</v>
      </c>
      <c r="B115" s="5" t="s">
        <v>78</v>
      </c>
      <c r="C115" s="5" t="s">
        <v>8</v>
      </c>
      <c r="D115" s="4">
        <v>2</v>
      </c>
      <c r="E115" s="4">
        <v>13</v>
      </c>
      <c r="F115" s="4">
        <v>4</v>
      </c>
      <c r="G115" s="6">
        <v>60</v>
      </c>
    </row>
    <row r="116" spans="1:7" ht="15" x14ac:dyDescent="0.25">
      <c r="A116" s="5" t="s">
        <v>101</v>
      </c>
      <c r="B116" s="5" t="s">
        <v>102</v>
      </c>
      <c r="C116" s="5" t="s">
        <v>11</v>
      </c>
      <c r="D116" s="4">
        <v>2</v>
      </c>
      <c r="E116" s="4">
        <v>13</v>
      </c>
      <c r="F116" s="4">
        <v>3</v>
      </c>
      <c r="G116" s="6">
        <v>65</v>
      </c>
    </row>
    <row r="117" spans="1:7" ht="15" x14ac:dyDescent="0.25">
      <c r="A117" s="5" t="s">
        <v>111</v>
      </c>
      <c r="B117" s="5" t="s">
        <v>112</v>
      </c>
      <c r="C117" s="5" t="s">
        <v>7</v>
      </c>
      <c r="D117" s="4">
        <v>2</v>
      </c>
      <c r="E117" s="4">
        <v>13</v>
      </c>
      <c r="F117" s="4">
        <v>2</v>
      </c>
      <c r="G117" s="6">
        <v>67</v>
      </c>
    </row>
    <row r="118" spans="1:7" ht="15" x14ac:dyDescent="0.25">
      <c r="A118" s="5" t="s">
        <v>68</v>
      </c>
      <c r="B118" s="5" t="s">
        <v>69</v>
      </c>
      <c r="C118" s="5" t="s">
        <v>14</v>
      </c>
      <c r="D118" s="4">
        <v>2</v>
      </c>
      <c r="E118" s="4">
        <v>14</v>
      </c>
      <c r="F118" s="4">
        <v>1</v>
      </c>
      <c r="G118" s="6">
        <v>62</v>
      </c>
    </row>
    <row r="119" spans="1:7" ht="15" x14ac:dyDescent="0.25">
      <c r="A119" s="5" t="s">
        <v>64</v>
      </c>
      <c r="B119" s="5" t="s">
        <v>65</v>
      </c>
      <c r="C119" s="5" t="s">
        <v>15</v>
      </c>
      <c r="D119" s="4">
        <v>2</v>
      </c>
      <c r="E119" s="4">
        <v>14</v>
      </c>
      <c r="F119" s="4">
        <v>4</v>
      </c>
      <c r="G119" s="6">
        <v>52</v>
      </c>
    </row>
    <row r="120" spans="1:7" ht="15" x14ac:dyDescent="0.25">
      <c r="A120" s="5" t="s">
        <v>127</v>
      </c>
      <c r="B120" s="5" t="s">
        <v>128</v>
      </c>
      <c r="C120" s="5" t="s">
        <v>8</v>
      </c>
      <c r="D120" s="4">
        <v>2</v>
      </c>
      <c r="E120" s="4">
        <v>14</v>
      </c>
      <c r="F120" s="4">
        <v>3</v>
      </c>
      <c r="G120" s="6">
        <v>56</v>
      </c>
    </row>
    <row r="121" spans="1:7" ht="15" x14ac:dyDescent="0.25">
      <c r="A121" s="5" t="s">
        <v>113</v>
      </c>
      <c r="B121" s="5" t="s">
        <v>114</v>
      </c>
      <c r="C121" s="5" t="s">
        <v>0</v>
      </c>
      <c r="D121" s="4">
        <v>2</v>
      </c>
      <c r="E121" s="4">
        <v>14</v>
      </c>
      <c r="F121" s="4">
        <v>2</v>
      </c>
      <c r="G121" s="6">
        <v>61</v>
      </c>
    </row>
    <row r="122" spans="1:7" ht="15" x14ac:dyDescent="0.25">
      <c r="A122" s="5" t="s">
        <v>81</v>
      </c>
      <c r="B122" s="5" t="s">
        <v>82</v>
      </c>
      <c r="C122" s="5" t="s">
        <v>13</v>
      </c>
      <c r="D122" s="4">
        <v>2</v>
      </c>
      <c r="E122" s="4">
        <v>15</v>
      </c>
      <c r="F122" s="4">
        <v>4</v>
      </c>
      <c r="G122" s="6">
        <v>76</v>
      </c>
    </row>
    <row r="123" spans="1:7" ht="15" x14ac:dyDescent="0.25">
      <c r="A123" s="5" t="s">
        <v>21</v>
      </c>
      <c r="B123" s="5" t="s">
        <v>22</v>
      </c>
      <c r="C123" s="5" t="s">
        <v>11</v>
      </c>
      <c r="D123" s="4">
        <v>2</v>
      </c>
      <c r="E123" s="4">
        <v>15</v>
      </c>
      <c r="F123" s="4">
        <v>2</v>
      </c>
      <c r="G123" s="6">
        <v>87</v>
      </c>
    </row>
    <row r="124" spans="1:7" ht="15" x14ac:dyDescent="0.25">
      <c r="A124" s="5" t="s">
        <v>121</v>
      </c>
      <c r="B124" s="5" t="s">
        <v>54</v>
      </c>
      <c r="C124" s="5" t="s">
        <v>12</v>
      </c>
      <c r="D124" s="4">
        <v>2</v>
      </c>
      <c r="E124" s="4">
        <v>15</v>
      </c>
      <c r="F124" s="4">
        <v>1</v>
      </c>
      <c r="G124" s="6">
        <v>94</v>
      </c>
    </row>
    <row r="125" spans="1:7" ht="15" x14ac:dyDescent="0.25">
      <c r="A125" s="5" t="s">
        <v>131</v>
      </c>
      <c r="B125" s="5" t="s">
        <v>132</v>
      </c>
      <c r="C125" s="5" t="s">
        <v>10</v>
      </c>
      <c r="D125" s="4">
        <v>2</v>
      </c>
      <c r="E125" s="4">
        <v>15</v>
      </c>
      <c r="F125" s="4">
        <v>3</v>
      </c>
      <c r="G125" s="6">
        <v>84</v>
      </c>
    </row>
    <row r="126" spans="1:7" ht="15" x14ac:dyDescent="0.25">
      <c r="A126" s="5" t="s">
        <v>19</v>
      </c>
      <c r="B126" s="5" t="s">
        <v>20</v>
      </c>
      <c r="C126" s="5" t="s">
        <v>16</v>
      </c>
      <c r="D126" s="4">
        <v>2</v>
      </c>
      <c r="E126" s="4">
        <v>16</v>
      </c>
      <c r="F126" s="4">
        <v>4</v>
      </c>
      <c r="G126" s="6">
        <v>66</v>
      </c>
    </row>
    <row r="127" spans="1:7" ht="15" x14ac:dyDescent="0.25">
      <c r="A127" s="5" t="s">
        <v>41</v>
      </c>
      <c r="B127" s="5" t="s">
        <v>42</v>
      </c>
      <c r="C127" s="5" t="s">
        <v>0</v>
      </c>
      <c r="D127" s="4">
        <v>2</v>
      </c>
      <c r="E127" s="4">
        <v>16</v>
      </c>
      <c r="F127" s="4">
        <v>1</v>
      </c>
      <c r="G127" s="6">
        <v>77</v>
      </c>
    </row>
    <row r="128" spans="1:7" ht="15" x14ac:dyDescent="0.25">
      <c r="A128" s="5" t="s">
        <v>46</v>
      </c>
      <c r="B128" s="5" t="s">
        <v>47</v>
      </c>
      <c r="C128" s="5" t="s">
        <v>10</v>
      </c>
      <c r="D128" s="4">
        <v>2</v>
      </c>
      <c r="E128" s="4">
        <v>16</v>
      </c>
      <c r="F128" s="4">
        <v>3</v>
      </c>
      <c r="G128" s="6">
        <v>69</v>
      </c>
    </row>
    <row r="129" spans="1:7" ht="15" x14ac:dyDescent="0.25">
      <c r="A129" s="5" t="s">
        <v>51</v>
      </c>
      <c r="B129" s="5" t="s">
        <v>52</v>
      </c>
      <c r="C129" s="5" t="s">
        <v>13</v>
      </c>
      <c r="D129" s="4">
        <v>2</v>
      </c>
      <c r="E129" s="4">
        <v>16</v>
      </c>
      <c r="F129" s="4">
        <v>2</v>
      </c>
      <c r="G129" s="6">
        <v>76</v>
      </c>
    </row>
    <row r="130" spans="1:7" ht="15" x14ac:dyDescent="0.25">
      <c r="A130" s="5" t="s">
        <v>55</v>
      </c>
      <c r="B130" s="5" t="s">
        <v>56</v>
      </c>
      <c r="C130" s="5" t="s">
        <v>15</v>
      </c>
      <c r="D130" s="4">
        <v>3</v>
      </c>
      <c r="E130" s="4">
        <v>1</v>
      </c>
      <c r="F130" s="4">
        <v>3</v>
      </c>
      <c r="G130" s="6">
        <v>62</v>
      </c>
    </row>
    <row r="131" spans="1:7" ht="15" x14ac:dyDescent="0.25">
      <c r="A131" s="5" t="s">
        <v>119</v>
      </c>
      <c r="B131" s="5" t="s">
        <v>120</v>
      </c>
      <c r="C131" s="5" t="s">
        <v>6</v>
      </c>
      <c r="D131" s="4">
        <v>3</v>
      </c>
      <c r="E131" s="4">
        <v>1</v>
      </c>
      <c r="F131" s="4">
        <v>4</v>
      </c>
      <c r="G131" s="6">
        <v>55</v>
      </c>
    </row>
    <row r="132" spans="1:7" ht="15" x14ac:dyDescent="0.25">
      <c r="A132" s="5" t="s">
        <v>118</v>
      </c>
      <c r="B132" s="5" t="s">
        <v>32</v>
      </c>
      <c r="C132" s="5" t="s">
        <v>9</v>
      </c>
      <c r="D132" s="4">
        <v>3</v>
      </c>
      <c r="E132" s="4">
        <v>1</v>
      </c>
      <c r="F132" s="4">
        <v>1</v>
      </c>
      <c r="G132" s="6">
        <v>67</v>
      </c>
    </row>
    <row r="133" spans="1:7" ht="15" x14ac:dyDescent="0.25">
      <c r="A133" s="5" t="s">
        <v>66</v>
      </c>
      <c r="B133" s="5" t="s">
        <v>67</v>
      </c>
      <c r="C133" s="5" t="s">
        <v>10</v>
      </c>
      <c r="D133" s="4">
        <v>3</v>
      </c>
      <c r="E133" s="4">
        <v>1</v>
      </c>
      <c r="F133" s="4">
        <v>2</v>
      </c>
      <c r="G133" s="6">
        <v>64</v>
      </c>
    </row>
    <row r="134" spans="1:7" ht="15" x14ac:dyDescent="0.25">
      <c r="A134" s="5" t="s">
        <v>27</v>
      </c>
      <c r="B134" s="5" t="s">
        <v>28</v>
      </c>
      <c r="C134" s="5" t="s">
        <v>14</v>
      </c>
      <c r="D134" s="4">
        <v>3</v>
      </c>
      <c r="E134" s="4">
        <v>2</v>
      </c>
      <c r="F134" s="4">
        <v>4</v>
      </c>
      <c r="G134" s="6">
        <v>62</v>
      </c>
    </row>
    <row r="135" spans="1:7" ht="15" x14ac:dyDescent="0.25">
      <c r="A135" s="5" t="s">
        <v>53</v>
      </c>
      <c r="B135" s="5" t="s">
        <v>54</v>
      </c>
      <c r="C135" s="5" t="s">
        <v>2</v>
      </c>
      <c r="D135" s="4">
        <v>3</v>
      </c>
      <c r="E135" s="4">
        <v>2</v>
      </c>
      <c r="F135" s="4">
        <v>3</v>
      </c>
      <c r="G135" s="6">
        <v>68</v>
      </c>
    </row>
    <row r="136" spans="1:7" ht="15" x14ac:dyDescent="0.25">
      <c r="A136" s="5" t="s">
        <v>96</v>
      </c>
      <c r="B136" s="5" t="s">
        <v>44</v>
      </c>
      <c r="C136" s="5" t="s">
        <v>7</v>
      </c>
      <c r="D136" s="4">
        <v>3</v>
      </c>
      <c r="E136" s="4">
        <v>2</v>
      </c>
      <c r="F136" s="4">
        <v>2</v>
      </c>
      <c r="G136" s="6">
        <v>68</v>
      </c>
    </row>
    <row r="137" spans="1:7" ht="15" x14ac:dyDescent="0.25">
      <c r="A137" s="5" t="s">
        <v>51</v>
      </c>
      <c r="B137" s="5" t="s">
        <v>49</v>
      </c>
      <c r="C137" s="5" t="s">
        <v>16</v>
      </c>
      <c r="D137" s="4">
        <v>3</v>
      </c>
      <c r="E137" s="4">
        <v>2</v>
      </c>
      <c r="F137" s="4">
        <v>1</v>
      </c>
      <c r="G137" s="6">
        <v>75</v>
      </c>
    </row>
    <row r="138" spans="1:7" ht="15" x14ac:dyDescent="0.25">
      <c r="A138" s="5" t="s">
        <v>125</v>
      </c>
      <c r="B138" s="5" t="s">
        <v>126</v>
      </c>
      <c r="C138" s="5" t="s">
        <v>8</v>
      </c>
      <c r="D138" s="4">
        <v>3</v>
      </c>
      <c r="E138" s="4">
        <v>3</v>
      </c>
      <c r="F138" s="4">
        <v>2</v>
      </c>
      <c r="G138" s="6">
        <v>67</v>
      </c>
    </row>
    <row r="139" spans="1:7" ht="15" x14ac:dyDescent="0.25">
      <c r="A139" s="5" t="s">
        <v>85</v>
      </c>
      <c r="B139" s="5" t="s">
        <v>86</v>
      </c>
      <c r="C139" s="5" t="s">
        <v>4</v>
      </c>
      <c r="D139" s="4">
        <v>3</v>
      </c>
      <c r="E139" s="4">
        <v>3</v>
      </c>
      <c r="F139" s="4">
        <v>4</v>
      </c>
      <c r="G139" s="6">
        <v>63</v>
      </c>
    </row>
    <row r="140" spans="1:7" ht="15" x14ac:dyDescent="0.25">
      <c r="A140" s="5" t="s">
        <v>48</v>
      </c>
      <c r="B140" s="5" t="s">
        <v>49</v>
      </c>
      <c r="C140" s="5" t="s">
        <v>7</v>
      </c>
      <c r="D140" s="4">
        <v>3</v>
      </c>
      <c r="E140" s="4">
        <v>3</v>
      </c>
      <c r="F140" s="4">
        <v>1</v>
      </c>
      <c r="G140" s="6">
        <v>76</v>
      </c>
    </row>
    <row r="141" spans="1:7" ht="15" x14ac:dyDescent="0.25">
      <c r="A141" s="5" t="s">
        <v>60</v>
      </c>
      <c r="B141" s="5" t="s">
        <v>61</v>
      </c>
      <c r="C141" s="5" t="s">
        <v>16</v>
      </c>
      <c r="D141" s="4">
        <v>3</v>
      </c>
      <c r="E141" s="4">
        <v>3</v>
      </c>
      <c r="F141" s="4">
        <v>2</v>
      </c>
      <c r="G141" s="6">
        <v>67</v>
      </c>
    </row>
    <row r="142" spans="1:7" ht="15" x14ac:dyDescent="0.25">
      <c r="A142" s="5" t="s">
        <v>129</v>
      </c>
      <c r="B142" s="5" t="s">
        <v>130</v>
      </c>
      <c r="C142" s="5" t="s">
        <v>10</v>
      </c>
      <c r="D142" s="4">
        <v>3</v>
      </c>
      <c r="E142" s="4">
        <v>4</v>
      </c>
      <c r="F142" s="4">
        <v>2</v>
      </c>
      <c r="G142" s="6">
        <v>65</v>
      </c>
    </row>
    <row r="143" spans="1:7" ht="15" x14ac:dyDescent="0.25">
      <c r="A143" s="5" t="s">
        <v>87</v>
      </c>
      <c r="B143" s="5" t="s">
        <v>44</v>
      </c>
      <c r="C143" s="5" t="s">
        <v>12</v>
      </c>
      <c r="D143" s="4">
        <v>3</v>
      </c>
      <c r="E143" s="4">
        <v>4</v>
      </c>
      <c r="F143" s="4">
        <v>1</v>
      </c>
      <c r="G143" s="6">
        <v>67</v>
      </c>
    </row>
    <row r="144" spans="1:7" ht="15" x14ac:dyDescent="0.25">
      <c r="A144" s="5" t="s">
        <v>76</v>
      </c>
      <c r="B144" s="5" t="s">
        <v>32</v>
      </c>
      <c r="C144" s="5" t="s">
        <v>4</v>
      </c>
      <c r="D144" s="4">
        <v>3</v>
      </c>
      <c r="E144" s="4">
        <v>4</v>
      </c>
      <c r="F144" s="4">
        <v>4</v>
      </c>
      <c r="G144" s="6">
        <v>54</v>
      </c>
    </row>
    <row r="145" spans="1:7" ht="15" x14ac:dyDescent="0.25">
      <c r="A145" s="5" t="s">
        <v>43</v>
      </c>
      <c r="B145" s="5" t="s">
        <v>44</v>
      </c>
      <c r="C145" s="5" t="s">
        <v>9</v>
      </c>
      <c r="D145" s="4">
        <v>3</v>
      </c>
      <c r="E145" s="4">
        <v>4</v>
      </c>
      <c r="F145" s="4">
        <v>3</v>
      </c>
      <c r="G145" s="6">
        <v>59</v>
      </c>
    </row>
    <row r="146" spans="1:7" ht="15" x14ac:dyDescent="0.25">
      <c r="A146" s="5" t="s">
        <v>121</v>
      </c>
      <c r="B146" s="5" t="s">
        <v>135</v>
      </c>
      <c r="C146" s="5" t="s">
        <v>10</v>
      </c>
      <c r="D146" s="4">
        <v>3</v>
      </c>
      <c r="E146" s="4">
        <v>5</v>
      </c>
      <c r="F146" s="4">
        <v>4</v>
      </c>
      <c r="G146" s="6">
        <v>53</v>
      </c>
    </row>
    <row r="147" spans="1:7" ht="15" x14ac:dyDescent="0.25">
      <c r="A147" s="5" t="s">
        <v>57</v>
      </c>
      <c r="B147" s="5" t="s">
        <v>44</v>
      </c>
      <c r="C147" s="5" t="s">
        <v>12</v>
      </c>
      <c r="D147" s="4">
        <v>3</v>
      </c>
      <c r="E147" s="4">
        <v>5</v>
      </c>
      <c r="F147" s="4">
        <v>3</v>
      </c>
      <c r="G147" s="6">
        <v>64</v>
      </c>
    </row>
    <row r="148" spans="1:7" ht="15" x14ac:dyDescent="0.25">
      <c r="A148" s="5" t="s">
        <v>115</v>
      </c>
      <c r="B148" s="5" t="s">
        <v>116</v>
      </c>
      <c r="C148" s="5" t="s">
        <v>0</v>
      </c>
      <c r="D148" s="4">
        <v>3</v>
      </c>
      <c r="E148" s="4">
        <v>5</v>
      </c>
      <c r="F148" s="4">
        <v>2</v>
      </c>
      <c r="G148" s="6">
        <v>81</v>
      </c>
    </row>
    <row r="149" spans="1:7" ht="15" x14ac:dyDescent="0.25">
      <c r="A149" s="5" t="s">
        <v>62</v>
      </c>
      <c r="B149" s="5" t="s">
        <v>63</v>
      </c>
      <c r="C149" s="5" t="s">
        <v>7</v>
      </c>
      <c r="D149" s="4">
        <v>3</v>
      </c>
      <c r="E149" s="4">
        <v>5</v>
      </c>
      <c r="F149" s="4">
        <v>1</v>
      </c>
      <c r="G149" s="6">
        <v>83</v>
      </c>
    </row>
    <row r="150" spans="1:7" ht="15" x14ac:dyDescent="0.25">
      <c r="A150" s="5" t="s">
        <v>103</v>
      </c>
      <c r="B150" s="5" t="s">
        <v>104</v>
      </c>
      <c r="C150" s="5" t="s">
        <v>7</v>
      </c>
      <c r="D150" s="4">
        <v>3</v>
      </c>
      <c r="E150" s="4">
        <v>6</v>
      </c>
      <c r="F150" s="4">
        <v>1</v>
      </c>
      <c r="G150" s="6">
        <v>70</v>
      </c>
    </row>
    <row r="151" spans="1:7" ht="15" x14ac:dyDescent="0.25">
      <c r="A151" s="5" t="s">
        <v>70</v>
      </c>
      <c r="B151" s="5" t="s">
        <v>71</v>
      </c>
      <c r="C151" s="5" t="s">
        <v>12</v>
      </c>
      <c r="D151" s="4">
        <v>3</v>
      </c>
      <c r="E151" s="4">
        <v>6</v>
      </c>
      <c r="F151" s="4">
        <v>4</v>
      </c>
      <c r="G151" s="6">
        <v>62</v>
      </c>
    </row>
    <row r="152" spans="1:7" ht="15" x14ac:dyDescent="0.25">
      <c r="A152" s="5" t="s">
        <v>25</v>
      </c>
      <c r="B152" s="5" t="s">
        <v>26</v>
      </c>
      <c r="C152" s="5" t="s">
        <v>11</v>
      </c>
      <c r="D152" s="4">
        <v>3</v>
      </c>
      <c r="E152" s="4">
        <v>6</v>
      </c>
      <c r="F152" s="4">
        <v>2</v>
      </c>
      <c r="G152" s="6">
        <v>68</v>
      </c>
    </row>
    <row r="153" spans="1:7" ht="15" x14ac:dyDescent="0.25">
      <c r="A153" s="5" t="s">
        <v>105</v>
      </c>
      <c r="B153" s="5" t="s">
        <v>106</v>
      </c>
      <c r="C153" s="5" t="s">
        <v>10</v>
      </c>
      <c r="D153" s="4">
        <v>3</v>
      </c>
      <c r="E153" s="4">
        <v>6</v>
      </c>
      <c r="F153" s="4">
        <v>3</v>
      </c>
      <c r="G153" s="6">
        <v>64</v>
      </c>
    </row>
    <row r="154" spans="1:7" ht="15" x14ac:dyDescent="0.25">
      <c r="A154" s="5" t="s">
        <v>35</v>
      </c>
      <c r="B154" s="5" t="s">
        <v>36</v>
      </c>
      <c r="C154" s="5" t="s">
        <v>2</v>
      </c>
      <c r="D154" s="4">
        <v>3</v>
      </c>
      <c r="E154" s="4">
        <v>7</v>
      </c>
      <c r="F154" s="4">
        <v>1</v>
      </c>
      <c r="G154" s="6">
        <v>74</v>
      </c>
    </row>
    <row r="155" spans="1:7" ht="15" x14ac:dyDescent="0.25">
      <c r="A155" s="5" t="s">
        <v>83</v>
      </c>
      <c r="B155" s="5" t="s">
        <v>84</v>
      </c>
      <c r="C155" s="5" t="s">
        <v>7</v>
      </c>
      <c r="D155" s="4">
        <v>3</v>
      </c>
      <c r="E155" s="4">
        <v>7</v>
      </c>
      <c r="F155" s="4">
        <v>4</v>
      </c>
      <c r="G155" s="6">
        <v>62</v>
      </c>
    </row>
    <row r="156" spans="1:7" ht="15" x14ac:dyDescent="0.25">
      <c r="A156" s="5" t="s">
        <v>37</v>
      </c>
      <c r="B156" s="5" t="s">
        <v>38</v>
      </c>
      <c r="C156" s="5" t="s">
        <v>8</v>
      </c>
      <c r="D156" s="4">
        <v>3</v>
      </c>
      <c r="E156" s="4">
        <v>7</v>
      </c>
      <c r="F156" s="4">
        <v>3</v>
      </c>
      <c r="G156" s="6">
        <v>64</v>
      </c>
    </row>
    <row r="157" spans="1:7" ht="15" x14ac:dyDescent="0.25">
      <c r="A157" s="5" t="s">
        <v>29</v>
      </c>
      <c r="B157" s="5" t="s">
        <v>30</v>
      </c>
      <c r="C157" s="5" t="s">
        <v>15</v>
      </c>
      <c r="D157" s="4">
        <v>3</v>
      </c>
      <c r="E157" s="4">
        <v>7</v>
      </c>
      <c r="F157" s="4">
        <v>2</v>
      </c>
      <c r="G157" s="6">
        <v>66</v>
      </c>
    </row>
    <row r="158" spans="1:7" ht="15" x14ac:dyDescent="0.25">
      <c r="A158" s="5" t="s">
        <v>39</v>
      </c>
      <c r="B158" s="5" t="s">
        <v>40</v>
      </c>
      <c r="C158" s="5" t="s">
        <v>11</v>
      </c>
      <c r="D158" s="4">
        <v>3</v>
      </c>
      <c r="E158" s="4">
        <v>8</v>
      </c>
      <c r="F158" s="4">
        <v>3</v>
      </c>
      <c r="G158" s="6">
        <v>73</v>
      </c>
    </row>
    <row r="159" spans="1:7" ht="15" x14ac:dyDescent="0.25">
      <c r="A159" s="5" t="s">
        <v>79</v>
      </c>
      <c r="B159" s="5" t="s">
        <v>80</v>
      </c>
      <c r="C159" s="5" t="s">
        <v>13</v>
      </c>
      <c r="D159" s="4">
        <v>3</v>
      </c>
      <c r="E159" s="4">
        <v>8</v>
      </c>
      <c r="F159" s="4">
        <v>1</v>
      </c>
      <c r="G159" s="6">
        <v>76</v>
      </c>
    </row>
    <row r="160" spans="1:7" ht="15" x14ac:dyDescent="0.25">
      <c r="A160" s="5" t="s">
        <v>68</v>
      </c>
      <c r="B160" s="5" t="s">
        <v>69</v>
      </c>
      <c r="C160" s="5" t="s">
        <v>7</v>
      </c>
      <c r="D160" s="4">
        <v>3</v>
      </c>
      <c r="E160" s="4">
        <v>8</v>
      </c>
      <c r="F160" s="4">
        <v>2</v>
      </c>
      <c r="G160" s="6">
        <v>75</v>
      </c>
    </row>
    <row r="161" spans="1:7" ht="15" x14ac:dyDescent="0.25">
      <c r="A161" s="5" t="s">
        <v>50</v>
      </c>
      <c r="B161" s="5" t="s">
        <v>28</v>
      </c>
      <c r="C161" s="5" t="s">
        <v>2</v>
      </c>
      <c r="D161" s="4">
        <v>3</v>
      </c>
      <c r="E161" s="4">
        <v>8</v>
      </c>
      <c r="F161" s="4">
        <v>4</v>
      </c>
      <c r="G161" s="6">
        <v>72</v>
      </c>
    </row>
    <row r="162" spans="1:7" ht="15" x14ac:dyDescent="0.25">
      <c r="A162" s="5" t="s">
        <v>58</v>
      </c>
      <c r="B162" s="5" t="s">
        <v>59</v>
      </c>
      <c r="C162" s="5" t="s">
        <v>12</v>
      </c>
      <c r="D162" s="4">
        <v>3</v>
      </c>
      <c r="E162" s="4">
        <v>9</v>
      </c>
      <c r="F162" s="4">
        <v>4</v>
      </c>
      <c r="G162" s="6">
        <v>46</v>
      </c>
    </row>
    <row r="163" spans="1:7" ht="15" x14ac:dyDescent="0.25">
      <c r="A163" s="5" t="s">
        <v>121</v>
      </c>
      <c r="B163" s="5" t="s">
        <v>54</v>
      </c>
      <c r="C163" s="5" t="s">
        <v>7</v>
      </c>
      <c r="D163" s="4">
        <v>3</v>
      </c>
      <c r="E163" s="4">
        <v>9</v>
      </c>
      <c r="F163" s="4">
        <v>2</v>
      </c>
      <c r="G163" s="6">
        <v>58</v>
      </c>
    </row>
    <row r="164" spans="1:7" ht="15" x14ac:dyDescent="0.25">
      <c r="A164" s="5" t="s">
        <v>72</v>
      </c>
      <c r="B164" s="5" t="s">
        <v>73</v>
      </c>
      <c r="C164" s="5" t="s">
        <v>4</v>
      </c>
      <c r="D164" s="4">
        <v>3</v>
      </c>
      <c r="E164" s="4">
        <v>9</v>
      </c>
      <c r="F164" s="4">
        <v>3</v>
      </c>
      <c r="G164" s="6">
        <v>56</v>
      </c>
    </row>
    <row r="165" spans="1:7" ht="15" x14ac:dyDescent="0.25">
      <c r="A165" s="5" t="s">
        <v>122</v>
      </c>
      <c r="B165" s="5" t="s">
        <v>123</v>
      </c>
      <c r="C165" s="5" t="s">
        <v>6</v>
      </c>
      <c r="D165" s="4">
        <v>3</v>
      </c>
      <c r="E165" s="4">
        <v>9</v>
      </c>
      <c r="F165" s="4">
        <v>1</v>
      </c>
      <c r="G165" s="6">
        <v>66</v>
      </c>
    </row>
    <row r="166" spans="1:7" ht="15" x14ac:dyDescent="0.25">
      <c r="A166" s="5" t="s">
        <v>94</v>
      </c>
      <c r="B166" s="5" t="s">
        <v>95</v>
      </c>
      <c r="C166" s="5" t="s">
        <v>9</v>
      </c>
      <c r="D166" s="4">
        <v>3</v>
      </c>
      <c r="E166" s="4">
        <v>10</v>
      </c>
      <c r="F166" s="4">
        <v>1</v>
      </c>
      <c r="G166" s="6">
        <v>67</v>
      </c>
    </row>
    <row r="167" spans="1:7" ht="15" x14ac:dyDescent="0.25">
      <c r="A167" s="5" t="s">
        <v>41</v>
      </c>
      <c r="B167" s="5" t="s">
        <v>42</v>
      </c>
      <c r="C167" s="5" t="s">
        <v>3</v>
      </c>
      <c r="D167" s="4">
        <v>3</v>
      </c>
      <c r="E167" s="4">
        <v>10</v>
      </c>
      <c r="F167" s="4">
        <v>4</v>
      </c>
      <c r="G167" s="6">
        <v>51</v>
      </c>
    </row>
    <row r="168" spans="1:7" ht="15" x14ac:dyDescent="0.25">
      <c r="A168" s="5" t="s">
        <v>97</v>
      </c>
      <c r="B168" s="5" t="s">
        <v>98</v>
      </c>
      <c r="C168" s="5" t="s">
        <v>14</v>
      </c>
      <c r="D168" s="4">
        <v>3</v>
      </c>
      <c r="E168" s="4">
        <v>10</v>
      </c>
      <c r="F168" s="4">
        <v>3</v>
      </c>
      <c r="G168" s="6">
        <v>64</v>
      </c>
    </row>
    <row r="169" spans="1:7" ht="15" x14ac:dyDescent="0.25">
      <c r="A169" s="5" t="s">
        <v>23</v>
      </c>
      <c r="B169" s="5" t="s">
        <v>24</v>
      </c>
      <c r="C169" s="5" t="s">
        <v>8</v>
      </c>
      <c r="D169" s="4">
        <v>3</v>
      </c>
      <c r="E169" s="4">
        <v>10</v>
      </c>
      <c r="F169" s="4">
        <v>2</v>
      </c>
      <c r="G169" s="6">
        <v>64</v>
      </c>
    </row>
    <row r="170" spans="1:7" ht="15" x14ac:dyDescent="0.25">
      <c r="A170" s="5" t="s">
        <v>109</v>
      </c>
      <c r="B170" s="5" t="s">
        <v>110</v>
      </c>
      <c r="C170" s="5" t="s">
        <v>14</v>
      </c>
      <c r="D170" s="4">
        <v>3</v>
      </c>
      <c r="E170" s="4">
        <v>11</v>
      </c>
      <c r="F170" s="4">
        <v>3</v>
      </c>
      <c r="G170" s="6">
        <v>70</v>
      </c>
    </row>
    <row r="171" spans="1:7" ht="15" x14ac:dyDescent="0.25">
      <c r="A171" s="5" t="s">
        <v>111</v>
      </c>
      <c r="B171" s="5" t="s">
        <v>112</v>
      </c>
      <c r="C171" s="5" t="s">
        <v>11</v>
      </c>
      <c r="D171" s="4">
        <v>3</v>
      </c>
      <c r="E171" s="4">
        <v>11</v>
      </c>
      <c r="F171" s="4">
        <v>2</v>
      </c>
      <c r="G171" s="6">
        <v>76</v>
      </c>
    </row>
    <row r="172" spans="1:7" ht="15" x14ac:dyDescent="0.25">
      <c r="A172" s="5" t="s">
        <v>133</v>
      </c>
      <c r="B172" s="5" t="s">
        <v>134</v>
      </c>
      <c r="C172" s="5" t="s">
        <v>15</v>
      </c>
      <c r="D172" s="4">
        <v>3</v>
      </c>
      <c r="E172" s="4">
        <v>11</v>
      </c>
      <c r="F172" s="4">
        <v>4</v>
      </c>
      <c r="G172" s="6">
        <v>65</v>
      </c>
    </row>
    <row r="173" spans="1:7" ht="15" x14ac:dyDescent="0.25">
      <c r="A173" s="5" t="s">
        <v>99</v>
      </c>
      <c r="B173" s="5" t="s">
        <v>100</v>
      </c>
      <c r="C173" s="5" t="s">
        <v>1</v>
      </c>
      <c r="D173" s="4">
        <v>3</v>
      </c>
      <c r="E173" s="4">
        <v>11</v>
      </c>
      <c r="F173" s="4">
        <v>1</v>
      </c>
      <c r="G173" s="6">
        <v>91</v>
      </c>
    </row>
    <row r="174" spans="1:7" ht="15" x14ac:dyDescent="0.25">
      <c r="A174" s="5" t="s">
        <v>31</v>
      </c>
      <c r="B174" s="5" t="s">
        <v>32</v>
      </c>
      <c r="C174" s="5" t="s">
        <v>13</v>
      </c>
      <c r="D174" s="4">
        <v>3</v>
      </c>
      <c r="E174" s="4">
        <v>12</v>
      </c>
      <c r="F174" s="4">
        <v>2</v>
      </c>
      <c r="G174" s="6">
        <v>82</v>
      </c>
    </row>
    <row r="175" spans="1:7" ht="15" x14ac:dyDescent="0.25">
      <c r="A175" s="5" t="s">
        <v>124</v>
      </c>
      <c r="B175" s="5" t="s">
        <v>36</v>
      </c>
      <c r="C175" s="5" t="s">
        <v>1</v>
      </c>
      <c r="D175" s="4">
        <v>3</v>
      </c>
      <c r="E175" s="4">
        <v>12</v>
      </c>
      <c r="F175" s="4">
        <v>4</v>
      </c>
      <c r="G175" s="6">
        <v>77</v>
      </c>
    </row>
    <row r="176" spans="1:7" ht="15" x14ac:dyDescent="0.25">
      <c r="A176" s="5" t="s">
        <v>117</v>
      </c>
      <c r="B176" s="5" t="s">
        <v>54</v>
      </c>
      <c r="C176" s="5" t="s">
        <v>15</v>
      </c>
      <c r="D176" s="4">
        <v>3</v>
      </c>
      <c r="E176" s="4">
        <v>12</v>
      </c>
      <c r="F176" s="4">
        <v>3</v>
      </c>
      <c r="G176" s="6">
        <v>77</v>
      </c>
    </row>
    <row r="177" spans="1:7" ht="15" x14ac:dyDescent="0.25">
      <c r="A177" s="5" t="s">
        <v>51</v>
      </c>
      <c r="B177" s="5" t="s">
        <v>52</v>
      </c>
      <c r="C177" s="5" t="s">
        <v>7</v>
      </c>
      <c r="D177" s="4">
        <v>3</v>
      </c>
      <c r="E177" s="4">
        <v>12</v>
      </c>
      <c r="F177" s="4">
        <v>1</v>
      </c>
      <c r="G177" s="6">
        <v>85</v>
      </c>
    </row>
    <row r="178" spans="1:7" ht="15" x14ac:dyDescent="0.25">
      <c r="A178" s="5" t="s">
        <v>113</v>
      </c>
      <c r="B178" s="5" t="s">
        <v>114</v>
      </c>
      <c r="C178" s="5" t="s">
        <v>7</v>
      </c>
      <c r="D178" s="4">
        <v>3</v>
      </c>
      <c r="E178" s="4">
        <v>13</v>
      </c>
      <c r="F178" s="4">
        <v>1</v>
      </c>
      <c r="G178" s="6">
        <v>77</v>
      </c>
    </row>
    <row r="179" spans="1:7" ht="15" x14ac:dyDescent="0.25">
      <c r="A179" s="5" t="s">
        <v>90</v>
      </c>
      <c r="B179" s="5" t="s">
        <v>91</v>
      </c>
      <c r="C179" s="5" t="s">
        <v>12</v>
      </c>
      <c r="D179" s="4">
        <v>3</v>
      </c>
      <c r="E179" s="4">
        <v>13</v>
      </c>
      <c r="F179" s="4">
        <v>3</v>
      </c>
      <c r="G179" s="6">
        <v>72</v>
      </c>
    </row>
    <row r="180" spans="1:7" ht="15" x14ac:dyDescent="0.25">
      <c r="A180" s="5" t="s">
        <v>88</v>
      </c>
      <c r="B180" s="5" t="s">
        <v>89</v>
      </c>
      <c r="C180" s="5" t="s">
        <v>15</v>
      </c>
      <c r="D180" s="4">
        <v>3</v>
      </c>
      <c r="E180" s="4">
        <v>13</v>
      </c>
      <c r="F180" s="4">
        <v>2</v>
      </c>
      <c r="G180" s="6">
        <v>74</v>
      </c>
    </row>
    <row r="181" spans="1:7" ht="15" x14ac:dyDescent="0.25">
      <c r="A181" s="5" t="s">
        <v>101</v>
      </c>
      <c r="B181" s="5" t="s">
        <v>102</v>
      </c>
      <c r="C181" s="5" t="s">
        <v>10</v>
      </c>
      <c r="D181" s="4">
        <v>3</v>
      </c>
      <c r="E181" s="4">
        <v>13</v>
      </c>
      <c r="F181" s="4">
        <v>4</v>
      </c>
      <c r="G181" s="6">
        <v>66</v>
      </c>
    </row>
    <row r="182" spans="1:7" ht="15" x14ac:dyDescent="0.25">
      <c r="A182" s="5" t="s">
        <v>21</v>
      </c>
      <c r="B182" s="5" t="s">
        <v>22</v>
      </c>
      <c r="C182" s="5" t="s">
        <v>0</v>
      </c>
      <c r="D182" s="4">
        <v>3</v>
      </c>
      <c r="E182" s="4">
        <v>14</v>
      </c>
      <c r="F182" s="4">
        <v>2</v>
      </c>
      <c r="G182" s="6">
        <v>65</v>
      </c>
    </row>
    <row r="183" spans="1:7" ht="15" x14ac:dyDescent="0.25">
      <c r="A183" s="5" t="s">
        <v>107</v>
      </c>
      <c r="B183" s="5" t="s">
        <v>108</v>
      </c>
      <c r="C183" s="5" t="s">
        <v>6</v>
      </c>
      <c r="D183" s="4">
        <v>3</v>
      </c>
      <c r="E183" s="4">
        <v>14</v>
      </c>
      <c r="F183" s="4">
        <v>4</v>
      </c>
      <c r="G183" s="6">
        <v>57</v>
      </c>
    </row>
    <row r="184" spans="1:7" ht="15" x14ac:dyDescent="0.25">
      <c r="A184" s="5" t="s">
        <v>33</v>
      </c>
      <c r="B184" s="5" t="s">
        <v>34</v>
      </c>
      <c r="C184" s="5" t="s">
        <v>11</v>
      </c>
      <c r="D184" s="4">
        <v>3</v>
      </c>
      <c r="E184" s="4">
        <v>14</v>
      </c>
      <c r="F184" s="4">
        <v>3</v>
      </c>
      <c r="G184" s="6">
        <v>62</v>
      </c>
    </row>
    <row r="185" spans="1:7" ht="15" x14ac:dyDescent="0.25">
      <c r="A185" s="5" t="s">
        <v>45</v>
      </c>
      <c r="B185" s="5" t="s">
        <v>32</v>
      </c>
      <c r="C185" s="5" t="s">
        <v>3</v>
      </c>
      <c r="D185" s="4">
        <v>3</v>
      </c>
      <c r="E185" s="4">
        <v>14</v>
      </c>
      <c r="F185" s="4">
        <v>1</v>
      </c>
      <c r="G185" s="6">
        <v>67</v>
      </c>
    </row>
    <row r="186" spans="1:7" ht="15" x14ac:dyDescent="0.25">
      <c r="A186" s="5" t="s">
        <v>74</v>
      </c>
      <c r="B186" s="5" t="s">
        <v>75</v>
      </c>
      <c r="C186" s="5" t="s">
        <v>16</v>
      </c>
      <c r="D186" s="4">
        <v>3</v>
      </c>
      <c r="E186" s="4">
        <v>15</v>
      </c>
      <c r="F186" s="4">
        <v>3</v>
      </c>
      <c r="G186" s="6">
        <v>80</v>
      </c>
    </row>
    <row r="187" spans="1:7" ht="15" x14ac:dyDescent="0.25">
      <c r="A187" s="5" t="s">
        <v>131</v>
      </c>
      <c r="B187" s="5" t="s">
        <v>132</v>
      </c>
      <c r="C187" s="5" t="s">
        <v>10</v>
      </c>
      <c r="D187" s="4">
        <v>3</v>
      </c>
      <c r="E187" s="4">
        <v>15</v>
      </c>
      <c r="F187" s="4">
        <v>1</v>
      </c>
      <c r="G187" s="6">
        <v>96</v>
      </c>
    </row>
    <row r="188" spans="1:7" ht="15" x14ac:dyDescent="0.25">
      <c r="A188" s="5" t="s">
        <v>127</v>
      </c>
      <c r="B188" s="5" t="s">
        <v>128</v>
      </c>
      <c r="C188" s="5" t="s">
        <v>5</v>
      </c>
      <c r="D188" s="4">
        <v>3</v>
      </c>
      <c r="E188" s="4">
        <v>15</v>
      </c>
      <c r="F188" s="4">
        <v>4</v>
      </c>
      <c r="G188" s="6">
        <v>72</v>
      </c>
    </row>
    <row r="189" spans="1:7" ht="15" x14ac:dyDescent="0.25">
      <c r="A189" s="5" t="s">
        <v>46</v>
      </c>
      <c r="B189" s="5" t="s">
        <v>47</v>
      </c>
      <c r="C189" s="5" t="s">
        <v>11</v>
      </c>
      <c r="D189" s="4">
        <v>3</v>
      </c>
      <c r="E189" s="4">
        <v>15</v>
      </c>
      <c r="F189" s="4">
        <v>2</v>
      </c>
      <c r="G189" s="6">
        <v>81</v>
      </c>
    </row>
    <row r="190" spans="1:7" ht="15" x14ac:dyDescent="0.25">
      <c r="A190" s="5" t="s">
        <v>77</v>
      </c>
      <c r="B190" s="5" t="s">
        <v>78</v>
      </c>
      <c r="C190" s="5" t="s">
        <v>13</v>
      </c>
      <c r="D190" s="4">
        <v>3</v>
      </c>
      <c r="E190" s="4">
        <v>16</v>
      </c>
      <c r="F190" s="4">
        <v>3</v>
      </c>
      <c r="G190" s="6">
        <v>69</v>
      </c>
    </row>
    <row r="191" spans="1:7" ht="15" x14ac:dyDescent="0.25">
      <c r="A191" s="5" t="s">
        <v>81</v>
      </c>
      <c r="B191" s="5" t="s">
        <v>82</v>
      </c>
      <c r="C191" s="5" t="s">
        <v>8</v>
      </c>
      <c r="D191" s="4">
        <v>3</v>
      </c>
      <c r="E191" s="4">
        <v>16</v>
      </c>
      <c r="F191" s="4">
        <v>2</v>
      </c>
      <c r="G191" s="6">
        <v>69</v>
      </c>
    </row>
    <row r="192" spans="1:7" ht="15" x14ac:dyDescent="0.25">
      <c r="A192" s="5" t="s">
        <v>64</v>
      </c>
      <c r="B192" s="5" t="s">
        <v>65</v>
      </c>
      <c r="C192" s="5" t="s">
        <v>1</v>
      </c>
      <c r="D192" s="4">
        <v>3</v>
      </c>
      <c r="E192" s="4">
        <v>16</v>
      </c>
      <c r="F192" s="4">
        <v>4</v>
      </c>
      <c r="G192" s="6">
        <v>65</v>
      </c>
    </row>
    <row r="193" spans="1:7" ht="15" x14ac:dyDescent="0.25">
      <c r="A193" s="5" t="s">
        <v>19</v>
      </c>
      <c r="B193" s="5" t="s">
        <v>20</v>
      </c>
      <c r="C193" s="5" t="s">
        <v>12</v>
      </c>
      <c r="D193" s="4">
        <v>3</v>
      </c>
      <c r="E193" s="4">
        <v>16</v>
      </c>
      <c r="F193" s="4">
        <v>1</v>
      </c>
      <c r="G193" s="6">
        <v>80</v>
      </c>
    </row>
    <row r="194" spans="1:7" ht="15" x14ac:dyDescent="0.25">
      <c r="A194" s="5" t="s">
        <v>118</v>
      </c>
      <c r="B194" s="5" t="s">
        <v>32</v>
      </c>
      <c r="C194" s="5" t="s">
        <v>1</v>
      </c>
      <c r="D194" s="4" t="s">
        <v>143</v>
      </c>
      <c r="E194" s="4">
        <v>1</v>
      </c>
      <c r="F194" s="4">
        <v>2</v>
      </c>
      <c r="G194" s="6">
        <v>64</v>
      </c>
    </row>
    <row r="195" spans="1:7" ht="15" x14ac:dyDescent="0.25">
      <c r="A195" s="5" t="s">
        <v>66</v>
      </c>
      <c r="B195" s="5" t="s">
        <v>67</v>
      </c>
      <c r="C195" s="5" t="s">
        <v>7</v>
      </c>
      <c r="D195" s="4" t="s">
        <v>143</v>
      </c>
      <c r="E195" s="4">
        <v>1</v>
      </c>
      <c r="F195" s="4">
        <v>1</v>
      </c>
      <c r="G195" s="6">
        <v>68</v>
      </c>
    </row>
    <row r="196" spans="1:7" ht="15" x14ac:dyDescent="0.25">
      <c r="A196" s="5" t="s">
        <v>103</v>
      </c>
      <c r="B196" s="5" t="s">
        <v>104</v>
      </c>
      <c r="C196" s="5" t="s">
        <v>0</v>
      </c>
      <c r="D196" s="4" t="s">
        <v>143</v>
      </c>
      <c r="E196" s="4">
        <v>1</v>
      </c>
      <c r="F196" s="4">
        <v>3</v>
      </c>
      <c r="G196" s="6">
        <v>61</v>
      </c>
    </row>
    <row r="197" spans="1:7" ht="15" x14ac:dyDescent="0.25">
      <c r="A197" s="5" t="s">
        <v>115</v>
      </c>
      <c r="B197" s="5" t="s">
        <v>116</v>
      </c>
      <c r="C197" s="5" t="s">
        <v>9</v>
      </c>
      <c r="D197" s="4" t="s">
        <v>143</v>
      </c>
      <c r="E197" s="4">
        <v>1</v>
      </c>
      <c r="F197" s="4">
        <v>4</v>
      </c>
      <c r="G197" s="6">
        <v>60</v>
      </c>
    </row>
    <row r="198" spans="1:7" ht="15" x14ac:dyDescent="0.25">
      <c r="A198" s="5" t="s">
        <v>55</v>
      </c>
      <c r="B198" s="5" t="s">
        <v>56</v>
      </c>
      <c r="C198" s="5" t="s">
        <v>7</v>
      </c>
      <c r="D198" s="4" t="s">
        <v>143</v>
      </c>
      <c r="E198" s="4">
        <v>2</v>
      </c>
      <c r="F198" s="4">
        <v>4</v>
      </c>
      <c r="G198" s="6">
        <v>61</v>
      </c>
    </row>
    <row r="199" spans="1:7" ht="15" x14ac:dyDescent="0.25">
      <c r="A199" s="5" t="s">
        <v>87</v>
      </c>
      <c r="B199" s="5" t="s">
        <v>44</v>
      </c>
      <c r="C199" s="5" t="s">
        <v>14</v>
      </c>
      <c r="D199" s="4" t="s">
        <v>143</v>
      </c>
      <c r="E199" s="4">
        <v>2</v>
      </c>
      <c r="F199" s="4">
        <v>1</v>
      </c>
      <c r="G199" s="6">
        <v>68</v>
      </c>
    </row>
    <row r="200" spans="1:7" ht="15" x14ac:dyDescent="0.25">
      <c r="A200" s="5" t="s">
        <v>129</v>
      </c>
      <c r="B200" s="5" t="s">
        <v>130</v>
      </c>
      <c r="C200" s="5" t="s">
        <v>12</v>
      </c>
      <c r="D200" s="4" t="s">
        <v>143</v>
      </c>
      <c r="E200" s="4">
        <v>2</v>
      </c>
      <c r="F200" s="4">
        <v>2</v>
      </c>
      <c r="G200" s="6">
        <v>64</v>
      </c>
    </row>
    <row r="201" spans="1:7" ht="15" x14ac:dyDescent="0.25">
      <c r="A201" s="5" t="s">
        <v>35</v>
      </c>
      <c r="B201" s="5" t="s">
        <v>36</v>
      </c>
      <c r="C201" s="5" t="s">
        <v>10</v>
      </c>
      <c r="D201" s="4" t="s">
        <v>143</v>
      </c>
      <c r="E201" s="4">
        <v>2</v>
      </c>
      <c r="F201" s="4">
        <v>3</v>
      </c>
      <c r="G201" s="6">
        <v>61</v>
      </c>
    </row>
    <row r="202" spans="1:7" ht="15" x14ac:dyDescent="0.25">
      <c r="A202" s="5" t="s">
        <v>51</v>
      </c>
      <c r="B202" s="5" t="s">
        <v>49</v>
      </c>
      <c r="C202" s="5" t="s">
        <v>12</v>
      </c>
      <c r="D202" s="4" t="s">
        <v>143</v>
      </c>
      <c r="E202" s="4">
        <v>3</v>
      </c>
      <c r="F202" s="4">
        <v>3</v>
      </c>
      <c r="G202" s="6">
        <v>68</v>
      </c>
    </row>
    <row r="203" spans="1:7" ht="15" x14ac:dyDescent="0.25">
      <c r="A203" s="5" t="s">
        <v>62</v>
      </c>
      <c r="B203" s="5" t="s">
        <v>63</v>
      </c>
      <c r="C203" s="5" t="s">
        <v>8</v>
      </c>
      <c r="D203" s="4" t="s">
        <v>143</v>
      </c>
      <c r="E203" s="4">
        <v>3</v>
      </c>
      <c r="F203" s="4">
        <v>1</v>
      </c>
      <c r="G203" s="6">
        <v>72</v>
      </c>
    </row>
    <row r="204" spans="1:7" ht="15" x14ac:dyDescent="0.25">
      <c r="A204" s="5" t="s">
        <v>125</v>
      </c>
      <c r="B204" s="5" t="s">
        <v>126</v>
      </c>
      <c r="C204" s="5" t="s">
        <v>0</v>
      </c>
      <c r="D204" s="4" t="s">
        <v>143</v>
      </c>
      <c r="E204" s="4">
        <v>3</v>
      </c>
      <c r="F204" s="4">
        <v>2</v>
      </c>
      <c r="G204" s="6">
        <v>70</v>
      </c>
    </row>
    <row r="205" spans="1:7" ht="15" x14ac:dyDescent="0.25">
      <c r="A205" s="5" t="s">
        <v>119</v>
      </c>
      <c r="B205" s="5" t="s">
        <v>120</v>
      </c>
      <c r="C205" s="5" t="s">
        <v>5</v>
      </c>
      <c r="D205" s="4" t="s">
        <v>143</v>
      </c>
      <c r="E205" s="4">
        <v>3</v>
      </c>
      <c r="F205" s="4">
        <v>4</v>
      </c>
      <c r="G205" s="6">
        <v>66</v>
      </c>
    </row>
    <row r="206" spans="1:7" ht="15" x14ac:dyDescent="0.25">
      <c r="A206" s="5" t="s">
        <v>48</v>
      </c>
      <c r="B206" s="5" t="s">
        <v>49</v>
      </c>
      <c r="C206" s="5" t="s">
        <v>9</v>
      </c>
      <c r="D206" s="4" t="s">
        <v>143</v>
      </c>
      <c r="E206" s="4">
        <v>4</v>
      </c>
      <c r="F206" s="4">
        <v>2</v>
      </c>
      <c r="G206" s="6">
        <v>74</v>
      </c>
    </row>
    <row r="207" spans="1:7" ht="15" x14ac:dyDescent="0.25">
      <c r="A207" s="5" t="s">
        <v>96</v>
      </c>
      <c r="B207" s="5" t="s">
        <v>44</v>
      </c>
      <c r="C207" s="5" t="s">
        <v>7</v>
      </c>
      <c r="D207" s="4" t="s">
        <v>143</v>
      </c>
      <c r="E207" s="4">
        <v>4</v>
      </c>
      <c r="F207" s="4">
        <v>1</v>
      </c>
      <c r="G207" s="6">
        <v>82</v>
      </c>
    </row>
    <row r="208" spans="1:7" ht="15" x14ac:dyDescent="0.25">
      <c r="A208" s="5" t="s">
        <v>53</v>
      </c>
      <c r="B208" s="5" t="s">
        <v>54</v>
      </c>
      <c r="C208" s="5" t="s">
        <v>0</v>
      </c>
      <c r="D208" s="4" t="s">
        <v>143</v>
      </c>
      <c r="E208" s="4">
        <v>4</v>
      </c>
      <c r="F208" s="4">
        <v>3</v>
      </c>
      <c r="G208" s="6">
        <v>71</v>
      </c>
    </row>
    <row r="209" spans="1:7" ht="15" x14ac:dyDescent="0.25">
      <c r="A209" s="5" t="s">
        <v>60</v>
      </c>
      <c r="B209" s="5" t="s">
        <v>61</v>
      </c>
      <c r="C209" s="5" t="s">
        <v>2</v>
      </c>
      <c r="D209" s="4" t="s">
        <v>143</v>
      </c>
      <c r="E209" s="4">
        <v>4</v>
      </c>
      <c r="F209" s="4">
        <v>4</v>
      </c>
      <c r="G209" s="6">
        <v>71</v>
      </c>
    </row>
    <row r="210" spans="1:7" ht="15" x14ac:dyDescent="0.25">
      <c r="A210" s="5" t="s">
        <v>66</v>
      </c>
      <c r="B210" s="5" t="s">
        <v>67</v>
      </c>
      <c r="C210" s="5" t="s">
        <v>6</v>
      </c>
      <c r="D210" s="4" t="s">
        <v>144</v>
      </c>
      <c r="E210" s="4">
        <v>1</v>
      </c>
      <c r="F210" s="4">
        <v>4</v>
      </c>
      <c r="G210" s="6">
        <v>66</v>
      </c>
    </row>
    <row r="211" spans="1:7" ht="15" x14ac:dyDescent="0.25">
      <c r="A211" s="5" t="s">
        <v>125</v>
      </c>
      <c r="B211" s="5" t="s">
        <v>126</v>
      </c>
      <c r="C211" s="5" t="s">
        <v>2</v>
      </c>
      <c r="D211" s="4" t="s">
        <v>144</v>
      </c>
      <c r="E211" s="4">
        <v>1</v>
      </c>
      <c r="F211" s="4">
        <v>3</v>
      </c>
      <c r="G211" s="6">
        <v>76</v>
      </c>
    </row>
    <row r="212" spans="1:7" ht="15" x14ac:dyDescent="0.25">
      <c r="A212" s="5" t="s">
        <v>87</v>
      </c>
      <c r="B212" s="5" t="s">
        <v>44</v>
      </c>
      <c r="C212" s="5" t="s">
        <v>1</v>
      </c>
      <c r="D212" s="4" t="s">
        <v>144</v>
      </c>
      <c r="E212" s="4">
        <v>1</v>
      </c>
      <c r="F212" s="4">
        <v>2</v>
      </c>
      <c r="G212" s="6">
        <v>83</v>
      </c>
    </row>
    <row r="213" spans="1:7" ht="15" x14ac:dyDescent="0.25">
      <c r="A213" s="5" t="s">
        <v>48</v>
      </c>
      <c r="B213" s="5" t="s">
        <v>49</v>
      </c>
      <c r="C213" s="5" t="s">
        <v>13</v>
      </c>
      <c r="D213" s="4" t="s">
        <v>144</v>
      </c>
      <c r="E213" s="4">
        <v>1</v>
      </c>
      <c r="F213" s="4">
        <v>1</v>
      </c>
      <c r="G213" s="6">
        <v>93</v>
      </c>
    </row>
    <row r="214" spans="1:7" ht="15" x14ac:dyDescent="0.25">
      <c r="A214" s="5" t="s">
        <v>62</v>
      </c>
      <c r="B214" s="5" t="s">
        <v>63</v>
      </c>
      <c r="C214" s="5" t="s">
        <v>13</v>
      </c>
      <c r="D214" s="4" t="s">
        <v>144</v>
      </c>
      <c r="E214" s="4">
        <v>2</v>
      </c>
      <c r="F214" s="4">
        <v>4</v>
      </c>
      <c r="G214" s="6">
        <v>53</v>
      </c>
    </row>
    <row r="215" spans="1:7" ht="15" x14ac:dyDescent="0.25">
      <c r="A215" s="5" t="s">
        <v>118</v>
      </c>
      <c r="B215" s="5" t="s">
        <v>32</v>
      </c>
      <c r="C215" s="5" t="s">
        <v>0</v>
      </c>
      <c r="D215" s="4" t="s">
        <v>144</v>
      </c>
      <c r="E215" s="4">
        <v>2</v>
      </c>
      <c r="F215" s="4">
        <v>1</v>
      </c>
      <c r="G215" s="6">
        <v>78</v>
      </c>
    </row>
    <row r="216" spans="1:7" ht="15" x14ac:dyDescent="0.25">
      <c r="A216" s="5" t="s">
        <v>96</v>
      </c>
      <c r="B216" s="5" t="s">
        <v>44</v>
      </c>
      <c r="C216" s="5" t="s">
        <v>150</v>
      </c>
      <c r="D216" s="4" t="s">
        <v>144</v>
      </c>
      <c r="E216" s="4">
        <v>2</v>
      </c>
      <c r="F216" s="4">
        <v>2</v>
      </c>
      <c r="G216" s="6">
        <v>72</v>
      </c>
    </row>
    <row r="217" spans="1:7" ht="15" x14ac:dyDescent="0.25">
      <c r="A217" s="5" t="s">
        <v>129</v>
      </c>
      <c r="B217" s="5" t="s">
        <v>130</v>
      </c>
      <c r="C217" s="5" t="s">
        <v>151</v>
      </c>
      <c r="D217" s="4" t="s">
        <v>144</v>
      </c>
      <c r="E217" s="4">
        <v>2</v>
      </c>
      <c r="F217" s="4">
        <v>3</v>
      </c>
      <c r="G217" s="6">
        <v>64</v>
      </c>
    </row>
    <row r="218" spans="1:7" ht="15" x14ac:dyDescent="0.25">
      <c r="A218" s="5" t="s">
        <v>48</v>
      </c>
      <c r="B218" s="5" t="s">
        <v>49</v>
      </c>
      <c r="C218" s="5" t="s">
        <v>16</v>
      </c>
      <c r="D218" s="4" t="s">
        <v>145</v>
      </c>
      <c r="E218" s="4">
        <v>1</v>
      </c>
      <c r="F218" s="4">
        <v>3</v>
      </c>
      <c r="G218" s="6">
        <v>84</v>
      </c>
    </row>
    <row r="219" spans="1:7" ht="15" x14ac:dyDescent="0.25">
      <c r="A219" s="5" t="s">
        <v>87</v>
      </c>
      <c r="B219" s="5" t="s">
        <v>44</v>
      </c>
      <c r="C219" s="5" t="s">
        <v>15</v>
      </c>
      <c r="D219" s="4" t="s">
        <v>145</v>
      </c>
      <c r="E219" s="4">
        <v>1</v>
      </c>
      <c r="F219" s="4">
        <v>1</v>
      </c>
      <c r="G219" s="6">
        <v>88</v>
      </c>
    </row>
    <row r="220" spans="1:7" ht="15" x14ac:dyDescent="0.25">
      <c r="A220" s="5" t="s">
        <v>118</v>
      </c>
      <c r="B220" s="5" t="s">
        <v>32</v>
      </c>
      <c r="C220" s="5" t="s">
        <v>151</v>
      </c>
      <c r="D220" s="4" t="s">
        <v>145</v>
      </c>
      <c r="E220" s="4">
        <v>1</v>
      </c>
      <c r="F220" s="4">
        <v>2</v>
      </c>
      <c r="G220" s="6">
        <v>86</v>
      </c>
    </row>
    <row r="221" spans="1:7" ht="15" x14ac:dyDescent="0.25">
      <c r="A221" s="5" t="s">
        <v>96</v>
      </c>
      <c r="B221" s="5" t="s">
        <v>44</v>
      </c>
      <c r="C221" s="5" t="s">
        <v>13</v>
      </c>
      <c r="D221" s="4" t="s">
        <v>145</v>
      </c>
      <c r="E221" s="4">
        <v>1</v>
      </c>
      <c r="F221" s="4">
        <v>4</v>
      </c>
      <c r="G221" s="6">
        <v>71</v>
      </c>
    </row>
    <row r="222" spans="1:7" ht="15" x14ac:dyDescent="0.25">
      <c r="A222" s="5" t="s">
        <v>105</v>
      </c>
      <c r="B222" s="5" t="s">
        <v>106</v>
      </c>
      <c r="C222" s="5" t="s">
        <v>5</v>
      </c>
      <c r="D222" s="4" t="s">
        <v>146</v>
      </c>
      <c r="E222" s="4" t="s">
        <v>147</v>
      </c>
      <c r="F222" s="4">
        <v>4</v>
      </c>
      <c r="G222" s="6">
        <v>57</v>
      </c>
    </row>
    <row r="223" spans="1:7" ht="15" x14ac:dyDescent="0.25">
      <c r="A223" s="5" t="s">
        <v>94</v>
      </c>
      <c r="B223" s="5" t="s">
        <v>95</v>
      </c>
      <c r="C223" s="5" t="s">
        <v>3</v>
      </c>
      <c r="D223" s="4" t="s">
        <v>146</v>
      </c>
      <c r="E223" s="4" t="s">
        <v>147</v>
      </c>
      <c r="F223" s="4">
        <v>1</v>
      </c>
      <c r="G223" s="6">
        <v>65</v>
      </c>
    </row>
    <row r="224" spans="1:7" ht="15" x14ac:dyDescent="0.25">
      <c r="A224" s="5" t="s">
        <v>57</v>
      </c>
      <c r="B224" s="5" t="s">
        <v>44</v>
      </c>
      <c r="C224" s="5" t="s">
        <v>0</v>
      </c>
      <c r="D224" s="4" t="s">
        <v>146</v>
      </c>
      <c r="E224" s="4" t="s">
        <v>147</v>
      </c>
      <c r="F224" s="4">
        <v>3</v>
      </c>
      <c r="G224" s="6">
        <v>59</v>
      </c>
    </row>
    <row r="225" spans="1:7" ht="15" x14ac:dyDescent="0.25">
      <c r="A225" s="5" t="s">
        <v>127</v>
      </c>
      <c r="B225" s="5" t="s">
        <v>128</v>
      </c>
      <c r="C225" s="5" t="s">
        <v>10</v>
      </c>
      <c r="D225" s="4" t="s">
        <v>146</v>
      </c>
      <c r="E225" s="4" t="s">
        <v>147</v>
      </c>
      <c r="F225" s="4">
        <v>2</v>
      </c>
      <c r="G225" s="6">
        <v>64</v>
      </c>
    </row>
    <row r="226" spans="1:7" ht="15" x14ac:dyDescent="0.25">
      <c r="A226" s="5" t="s">
        <v>97</v>
      </c>
      <c r="B226" s="5" t="s">
        <v>98</v>
      </c>
      <c r="C226" s="5" t="s">
        <v>14</v>
      </c>
      <c r="D226" s="4" t="s">
        <v>146</v>
      </c>
      <c r="E226" s="4" t="s">
        <v>148</v>
      </c>
      <c r="F226" s="4">
        <v>3</v>
      </c>
      <c r="G226" s="6">
        <v>42</v>
      </c>
    </row>
    <row r="227" spans="1:7" ht="15" x14ac:dyDescent="0.25">
      <c r="A227" s="5" t="s">
        <v>41</v>
      </c>
      <c r="B227" s="5" t="s">
        <v>42</v>
      </c>
      <c r="C227" s="5" t="s">
        <v>10</v>
      </c>
      <c r="D227" s="4" t="s">
        <v>146</v>
      </c>
      <c r="E227" s="4" t="s">
        <v>148</v>
      </c>
      <c r="F227" s="4">
        <v>4</v>
      </c>
      <c r="G227" s="6">
        <v>41</v>
      </c>
    </row>
    <row r="228" spans="1:7" ht="15" x14ac:dyDescent="0.25">
      <c r="A228" s="5" t="s">
        <v>21</v>
      </c>
      <c r="B228" s="5" t="s">
        <v>22</v>
      </c>
      <c r="C228" s="5" t="s">
        <v>2</v>
      </c>
      <c r="D228" s="4" t="s">
        <v>146</v>
      </c>
      <c r="E228" s="4" t="s">
        <v>148</v>
      </c>
      <c r="F228" s="4">
        <v>2</v>
      </c>
      <c r="G228" s="6">
        <v>44</v>
      </c>
    </row>
    <row r="229" spans="1:7" ht="15" x14ac:dyDescent="0.25">
      <c r="A229" s="5" t="s">
        <v>51</v>
      </c>
      <c r="B229" s="5" t="s">
        <v>52</v>
      </c>
      <c r="C229" s="5" t="s">
        <v>0</v>
      </c>
      <c r="D229" s="4" t="s">
        <v>146</v>
      </c>
      <c r="E229" s="4" t="s">
        <v>148</v>
      </c>
      <c r="F229" s="4">
        <v>1</v>
      </c>
      <c r="G229" s="6">
        <v>53</v>
      </c>
    </row>
    <row r="230" spans="1:7" ht="15" x14ac:dyDescent="0.25">
      <c r="A230" s="5" t="s">
        <v>41</v>
      </c>
      <c r="B230" s="5" t="s">
        <v>42</v>
      </c>
      <c r="C230" s="5" t="s">
        <v>12</v>
      </c>
      <c r="D230" s="4" t="s">
        <v>149</v>
      </c>
      <c r="E230" s="4">
        <v>1</v>
      </c>
      <c r="F230" s="4">
        <v>3</v>
      </c>
      <c r="G230" s="6">
        <v>55</v>
      </c>
    </row>
    <row r="231" spans="1:7" ht="15" x14ac:dyDescent="0.25">
      <c r="A231" s="5" t="s">
        <v>57</v>
      </c>
      <c r="B231" s="5" t="s">
        <v>44</v>
      </c>
      <c r="C231" s="5" t="s">
        <v>163</v>
      </c>
      <c r="D231" s="4" t="s">
        <v>149</v>
      </c>
      <c r="E231" s="4">
        <v>1</v>
      </c>
      <c r="F231" s="4">
        <v>2</v>
      </c>
      <c r="G231" s="6">
        <v>59</v>
      </c>
    </row>
    <row r="232" spans="1:7" ht="15" x14ac:dyDescent="0.25">
      <c r="A232" s="5" t="s">
        <v>127</v>
      </c>
      <c r="B232" s="5" t="s">
        <v>128</v>
      </c>
      <c r="C232" s="5" t="s">
        <v>5</v>
      </c>
      <c r="D232" s="4" t="s">
        <v>149</v>
      </c>
      <c r="E232" s="4">
        <v>1</v>
      </c>
      <c r="F232" s="4">
        <v>1</v>
      </c>
      <c r="G232" s="6">
        <v>62</v>
      </c>
    </row>
    <row r="233" spans="1:7" ht="15" x14ac:dyDescent="0.25">
      <c r="A233" s="5" t="s">
        <v>51</v>
      </c>
      <c r="B233" s="5" t="s">
        <v>52</v>
      </c>
      <c r="C233" s="5" t="s">
        <v>13</v>
      </c>
      <c r="D233" s="4" t="s">
        <v>149</v>
      </c>
      <c r="E233" s="4">
        <v>1</v>
      </c>
      <c r="F233" s="4">
        <v>4</v>
      </c>
      <c r="G233" s="6">
        <v>47</v>
      </c>
    </row>
    <row r="234" spans="1:7" ht="15" x14ac:dyDescent="0.25">
      <c r="A234" s="5" t="s">
        <v>94</v>
      </c>
      <c r="B234" s="5" t="s">
        <v>95</v>
      </c>
      <c r="C234" s="5" t="s">
        <v>5</v>
      </c>
      <c r="D234" s="4" t="s">
        <v>149</v>
      </c>
      <c r="E234" s="4">
        <v>2</v>
      </c>
      <c r="F234" s="4">
        <v>1</v>
      </c>
      <c r="G234" s="6">
        <v>73</v>
      </c>
    </row>
    <row r="235" spans="1:7" ht="15" x14ac:dyDescent="0.25">
      <c r="A235" s="5" t="s">
        <v>97</v>
      </c>
      <c r="B235" s="5" t="s">
        <v>98</v>
      </c>
      <c r="C235" s="5" t="s">
        <v>9</v>
      </c>
      <c r="D235" s="4" t="s">
        <v>149</v>
      </c>
      <c r="E235" s="4">
        <v>2</v>
      </c>
      <c r="F235" s="4">
        <v>4</v>
      </c>
      <c r="G235" s="6">
        <v>56</v>
      </c>
    </row>
    <row r="236" spans="1:7" ht="15" x14ac:dyDescent="0.25">
      <c r="A236" s="5" t="s">
        <v>21</v>
      </c>
      <c r="B236" s="5" t="s">
        <v>22</v>
      </c>
      <c r="C236" s="5" t="s">
        <v>163</v>
      </c>
      <c r="D236" s="4" t="s">
        <v>149</v>
      </c>
      <c r="E236" s="4">
        <v>2</v>
      </c>
      <c r="F236" s="4">
        <v>3</v>
      </c>
      <c r="G236" s="6">
        <v>62</v>
      </c>
    </row>
    <row r="237" spans="1:7" ht="15" x14ac:dyDescent="0.25">
      <c r="A237" s="5" t="s">
        <v>105</v>
      </c>
      <c r="B237" s="5" t="s">
        <v>106</v>
      </c>
      <c r="C237" s="5" t="s">
        <v>10</v>
      </c>
      <c r="D237" s="4" t="s">
        <v>149</v>
      </c>
      <c r="E237" s="4">
        <v>2</v>
      </c>
      <c r="F237" s="4">
        <v>2</v>
      </c>
      <c r="G237" s="6">
        <v>63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6308164-C9FE-41CA-BE52-1AA643D22AF9}">
          <x14:formula1>
            <xm:f>Stats!$A$3:$A$19</xm:f>
          </x14:formula1>
          <xm:sqref>C2:C215 C238:C1048576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Stats</vt:lpstr>
      <vt:lpstr>Results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Armande</dc:creator>
  <cp:lastModifiedBy>Armande</cp:lastModifiedBy>
  <dcterms:created xsi:type="dcterms:W3CDTF">2015-06-05T18:19:34Z</dcterms:created>
  <dcterms:modified xsi:type="dcterms:W3CDTF">2019-12-15T17:05:50Z</dcterms:modified>
</cp:coreProperties>
</file>